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30" windowWidth="20385" windowHeight="8340"/>
  </bookViews>
  <sheets>
    <sheet name="非上市新版资产负债表" sheetId="5" r:id="rId1"/>
    <sheet name="非上市新版现金流量表" sheetId="6" r:id="rId2"/>
    <sheet name="非上市新版利润及利润分配表" sheetId="7" r:id="rId3"/>
    <sheet name="三表核验" sheetId="8" r:id="rId4"/>
  </sheets>
  <calcPr calcId="125725"/>
</workbook>
</file>

<file path=xl/calcChain.xml><?xml version="1.0" encoding="utf-8"?>
<calcChain xmlns="http://schemas.openxmlformats.org/spreadsheetml/2006/main">
  <c r="E14" i="8"/>
  <c r="D14"/>
  <c r="C14"/>
  <c r="B14"/>
  <c r="E13"/>
  <c r="D13"/>
  <c r="C13"/>
  <c r="B13"/>
  <c r="E12"/>
  <c r="D12"/>
  <c r="C12"/>
  <c r="B12"/>
  <c r="E11"/>
  <c r="D11"/>
  <c r="C11"/>
  <c r="G7"/>
  <c r="F7"/>
  <c r="E7"/>
  <c r="B7"/>
  <c r="A7"/>
  <c r="G6"/>
  <c r="F6"/>
  <c r="E6"/>
  <c r="D6"/>
  <c r="B6"/>
  <c r="A6"/>
  <c r="G5"/>
  <c r="F5"/>
  <c r="E5"/>
  <c r="A5"/>
  <c r="G17" i="6" l="1"/>
  <c r="G12"/>
  <c r="D78"/>
  <c r="D77"/>
  <c r="D76"/>
  <c r="H38" i="5" l="1"/>
  <c r="E78"/>
  <c r="F78"/>
  <c r="D78"/>
  <c r="C78"/>
  <c r="C33" i="7" l="1"/>
  <c r="C32"/>
  <c r="C31"/>
  <c r="C85" i="6"/>
  <c r="C84"/>
  <c r="C83"/>
  <c r="C82"/>
  <c r="C81"/>
  <c r="C80"/>
  <c r="C79"/>
  <c r="C78"/>
  <c r="C77"/>
  <c r="C76"/>
  <c r="D82" i="5"/>
  <c r="E82"/>
  <c r="F82"/>
  <c r="D81"/>
  <c r="E81"/>
  <c r="F81"/>
  <c r="D80"/>
  <c r="E80"/>
  <c r="F80"/>
  <c r="D79"/>
  <c r="E79"/>
  <c r="F79"/>
  <c r="D77"/>
  <c r="E77"/>
  <c r="F77"/>
  <c r="D76"/>
  <c r="E76"/>
  <c r="F76"/>
  <c r="D75"/>
  <c r="E75"/>
  <c r="F75"/>
  <c r="D74"/>
  <c r="E74"/>
  <c r="F74"/>
  <c r="E85" i="6"/>
  <c r="F85"/>
  <c r="D85"/>
  <c r="E84"/>
  <c r="F84"/>
  <c r="E83"/>
  <c r="F83"/>
  <c r="E82"/>
  <c r="F82"/>
  <c r="D84"/>
  <c r="D83"/>
  <c r="D82"/>
  <c r="E81"/>
  <c r="F81"/>
  <c r="D81"/>
  <c r="E80"/>
  <c r="F80"/>
  <c r="E79"/>
  <c r="F79"/>
  <c r="D80"/>
  <c r="D79"/>
  <c r="E78"/>
  <c r="F78"/>
  <c r="E77"/>
  <c r="F77"/>
  <c r="E76"/>
  <c r="F76"/>
  <c r="E33" i="7"/>
  <c r="F33"/>
  <c r="E32"/>
  <c r="F32"/>
  <c r="E31"/>
  <c r="F31"/>
  <c r="D33"/>
  <c r="D32"/>
  <c r="D31"/>
  <c r="C82" i="5"/>
  <c r="C81"/>
  <c r="C80"/>
  <c r="C79"/>
  <c r="C77"/>
  <c r="C76"/>
  <c r="C75"/>
  <c r="C74"/>
</calcChain>
</file>

<file path=xl/sharedStrings.xml><?xml version="1.0" encoding="utf-8"?>
<sst xmlns="http://schemas.openxmlformats.org/spreadsheetml/2006/main" count="375" uniqueCount="288">
  <si>
    <t>字段中文名</t>
  </si>
  <si>
    <t>字段英文名</t>
  </si>
  <si>
    <t>ITEM1</t>
  </si>
  <si>
    <t>ITEM2</t>
  </si>
  <si>
    <t>3应收票据</t>
  </si>
  <si>
    <t>ITEM3</t>
  </si>
  <si>
    <t>ITEM5</t>
  </si>
  <si>
    <t>ITEM6</t>
  </si>
  <si>
    <t>ITEM8</t>
  </si>
  <si>
    <t>ITEM10</t>
  </si>
  <si>
    <t>ITEM11</t>
  </si>
  <si>
    <t>ITEM12</t>
  </si>
  <si>
    <t>ITEM13</t>
  </si>
  <si>
    <t>ITEM14</t>
  </si>
  <si>
    <t>ITEM15</t>
  </si>
  <si>
    <t>ITEM16</t>
  </si>
  <si>
    <t>ITEM17</t>
  </si>
  <si>
    <t>ITEM18</t>
  </si>
  <si>
    <t>ITEM19</t>
  </si>
  <si>
    <t>ITEM20</t>
  </si>
  <si>
    <t>ITEM21</t>
  </si>
  <si>
    <t>ITEM24</t>
  </si>
  <si>
    <t>ITEM25</t>
  </si>
  <si>
    <t>ITEM26</t>
  </si>
  <si>
    <t>ITEM27</t>
  </si>
  <si>
    <t>ITEM28</t>
  </si>
  <si>
    <t>ITEM29</t>
  </si>
  <si>
    <t>ITEM30</t>
  </si>
  <si>
    <t>ITEM31</t>
  </si>
  <si>
    <t>ITEM40</t>
  </si>
  <si>
    <t>ITEM41</t>
  </si>
  <si>
    <t>ITEM42</t>
  </si>
  <si>
    <t>ITEM43</t>
  </si>
  <si>
    <t>ITEM44</t>
  </si>
  <si>
    <t>ITEM45</t>
  </si>
  <si>
    <t>ITEM46</t>
  </si>
  <si>
    <t>ITEM47</t>
  </si>
  <si>
    <t>ITEM48</t>
  </si>
  <si>
    <t>ITEM49</t>
  </si>
  <si>
    <t>ITEM50</t>
  </si>
  <si>
    <t>ITEM51</t>
  </si>
  <si>
    <t>ITEM52</t>
  </si>
  <si>
    <t>ITEM53</t>
  </si>
  <si>
    <t>ITEM54</t>
  </si>
  <si>
    <t>ITEM55</t>
  </si>
  <si>
    <t>ITEM56</t>
  </si>
  <si>
    <t>ITEM57</t>
  </si>
  <si>
    <t>ITEM58</t>
  </si>
  <si>
    <t>ITEM59</t>
  </si>
  <si>
    <t>ITEM60</t>
  </si>
  <si>
    <t>ITEM61</t>
  </si>
  <si>
    <t>ITEM62</t>
  </si>
  <si>
    <t>ITEM63</t>
  </si>
  <si>
    <t>业务发生日期</t>
  </si>
  <si>
    <t>OPROCCURDATE</t>
  </si>
  <si>
    <t>报表年份</t>
  </si>
  <si>
    <t>REPORTYEAR</t>
  </si>
  <si>
    <t>企业中文名称</t>
  </si>
  <si>
    <t>BORROWERNAMECN</t>
  </si>
  <si>
    <t>行业分类编码</t>
  </si>
  <si>
    <t>INDUSTRYCODE</t>
  </si>
  <si>
    <t>企业联系电话</t>
  </si>
  <si>
    <t>TELENO</t>
  </si>
  <si>
    <t>20支付的其他与投资活动有关的现金</t>
  </si>
  <si>
    <t>22投资活动产生的现金流量净额</t>
  </si>
  <si>
    <t>ITEM32</t>
  </si>
  <si>
    <t>ITEM33</t>
  </si>
  <si>
    <t>ITEM34</t>
  </si>
  <si>
    <t>ITEM35</t>
  </si>
  <si>
    <t>ITEM36</t>
  </si>
  <si>
    <t>ITEM37</t>
  </si>
  <si>
    <t>ITEM38</t>
  </si>
  <si>
    <t>ITEM39</t>
  </si>
  <si>
    <r>
      <rPr>
        <sz val="12"/>
        <rFont val="宋体"/>
        <family val="3"/>
        <charset val="134"/>
      </rPr>
      <t>1</t>
    </r>
    <r>
      <rPr>
        <sz val="12"/>
        <color rgb="FF000000"/>
        <rFont val="宋体"/>
        <family val="3"/>
        <charset val="134"/>
      </rPr>
      <t>货币资金</t>
    </r>
  </si>
  <si>
    <t>2交易性金融资产</t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</si>
  <si>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2</t>
    </r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</si>
  <si>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3</t>
    </r>
  </si>
  <si>
    <t>4 应收账款</t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</si>
  <si>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4</t>
    </r>
  </si>
  <si>
    <t>5预付账款</t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</si>
  <si>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5</t>
    </r>
  </si>
  <si>
    <t>6 应收利息</t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</si>
  <si>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6</t>
    </r>
  </si>
  <si>
    <t>7应收股利</t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</si>
  <si>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7</t>
    </r>
  </si>
  <si>
    <t>8其他应收款</t>
  </si>
  <si>
    <r>
      <rPr>
        <sz val="12"/>
        <rFont val="宋体"/>
        <family val="3"/>
        <charset val="134"/>
      </rPr>
      <t>9</t>
    </r>
    <r>
      <rPr>
        <sz val="12"/>
        <color rgb="FF000000"/>
        <rFont val="宋体"/>
        <family val="3"/>
        <charset val="134"/>
      </rPr>
      <t>存货</t>
    </r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</si>
  <si>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9</t>
    </r>
  </si>
  <si>
    <t>10一年内到期的长期债权投资</t>
  </si>
  <si>
    <r>
      <rPr>
        <sz val="12"/>
        <rFont val="宋体"/>
        <family val="3"/>
        <charset val="134"/>
      </rPr>
      <t>ITEM1</t>
    </r>
    <r>
      <rPr>
        <sz val="12"/>
        <color rgb="FF000000"/>
        <rFont val="宋体"/>
        <family val="3"/>
        <charset val="134"/>
      </rPr>
      <t>0</t>
    </r>
  </si>
  <si>
    <r>
      <rPr>
        <sz val="12"/>
        <rFont val="宋体"/>
        <family val="3"/>
        <charset val="134"/>
      </rPr>
      <t>11</t>
    </r>
    <r>
      <rPr>
        <sz val="12"/>
        <color rgb="FF000000"/>
        <rFont val="宋体"/>
        <family val="3"/>
        <charset val="134"/>
      </rPr>
      <t>其他流动资产</t>
    </r>
  </si>
  <si>
    <r>
      <rPr>
        <sz val="12"/>
        <rFont val="宋体"/>
        <family val="3"/>
        <charset val="134"/>
      </rPr>
      <t>ITEM1</t>
    </r>
    <r>
      <rPr>
        <sz val="12"/>
        <color rgb="FF000000"/>
        <rFont val="宋体"/>
        <family val="3"/>
        <charset val="134"/>
      </rPr>
      <t>1</t>
    </r>
  </si>
  <si>
    <r>
      <rPr>
        <sz val="12"/>
        <rFont val="宋体"/>
        <family val="3"/>
        <charset val="134"/>
      </rPr>
      <t>12</t>
    </r>
    <r>
      <rPr>
        <sz val="12"/>
        <color rgb="FF000000"/>
        <rFont val="宋体"/>
        <family val="3"/>
        <charset val="134"/>
      </rPr>
      <t>流动资产合计</t>
    </r>
  </si>
  <si>
    <t>13可供出售的金融资产</t>
  </si>
  <si>
    <t>14持有至到期投资</t>
  </si>
  <si>
    <t>15长期股权投资</t>
  </si>
  <si>
    <t>16长期应收款</t>
  </si>
  <si>
    <t>17投资性房地产</t>
  </si>
  <si>
    <t>19在建工程</t>
  </si>
  <si>
    <t>20工程物资</t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</si>
  <si>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0</t>
    </r>
  </si>
  <si>
    <t>21固定资产清理</t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</si>
  <si>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1</t>
    </r>
  </si>
  <si>
    <r>
      <rPr>
        <sz val="12"/>
        <rFont val="宋体"/>
        <family val="3"/>
        <charset val="134"/>
      </rPr>
      <t>2</t>
    </r>
    <r>
      <rPr>
        <sz val="12"/>
        <color rgb="FF000000"/>
        <rFont val="宋体"/>
        <family val="3"/>
        <charset val="134"/>
      </rPr>
      <t>2生产性生物资产</t>
    </r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</si>
  <si>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2</t>
    </r>
  </si>
  <si>
    <t>23油气资产</t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</si>
  <si>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3</t>
    </r>
  </si>
  <si>
    <t>24无形资产</t>
  </si>
  <si>
    <t>25开发支出</t>
  </si>
  <si>
    <t>26商誉</t>
  </si>
  <si>
    <t>28递延所得税资产</t>
  </si>
  <si>
    <t>29其他非流动资产</t>
  </si>
  <si>
    <t>30 非流动资产合计</t>
  </si>
  <si>
    <t>31资产总计</t>
  </si>
  <si>
    <t>32短期借款</t>
  </si>
  <si>
    <t>33交易性金融负债</t>
  </si>
  <si>
    <t>34应付票据</t>
  </si>
  <si>
    <t>35应付帐款</t>
  </si>
  <si>
    <t>36预收帐款</t>
  </si>
  <si>
    <t>37应付利息</t>
  </si>
  <si>
    <t>38应付职工薪酬</t>
  </si>
  <si>
    <t>39应交税费</t>
  </si>
  <si>
    <t>40应付股利</t>
  </si>
  <si>
    <t>41其他应付款</t>
  </si>
  <si>
    <t>42一年内到期的非流动负债</t>
  </si>
  <si>
    <t>43其他流动负债</t>
  </si>
  <si>
    <t>44流动负债合计</t>
  </si>
  <si>
    <t>45长期借款</t>
  </si>
  <si>
    <t>46应付债券</t>
  </si>
  <si>
    <t>47长期应付款</t>
  </si>
  <si>
    <t>48专项应付款</t>
  </si>
  <si>
    <t>49预计负债</t>
  </si>
  <si>
    <t>50递延所得税负债</t>
  </si>
  <si>
    <t>51其他非流动负债</t>
  </si>
  <si>
    <t>52非流动负债合计</t>
  </si>
  <si>
    <t>53负债合计</t>
  </si>
  <si>
    <t>54实收资本（或股本）</t>
  </si>
  <si>
    <t>55资本公积</t>
  </si>
  <si>
    <t>56减：库存股</t>
  </si>
  <si>
    <t>57盈余公积</t>
  </si>
  <si>
    <t>58未分配利润</t>
  </si>
  <si>
    <t>59所有者权益合计</t>
  </si>
  <si>
    <t>60负债和所有者权益总计</t>
  </si>
  <si>
    <r>
      <rPr>
        <sz val="12"/>
        <rFont val="宋体"/>
        <family val="3"/>
        <charset val="134"/>
      </rPr>
      <t>1</t>
    </r>
    <r>
      <rPr>
        <sz val="12"/>
        <color rgb="FF000000"/>
        <rFont val="宋体"/>
        <family val="3"/>
        <charset val="134"/>
      </rPr>
      <t>销售商品和提供劳务收到的现金</t>
    </r>
  </si>
  <si>
    <r>
      <rPr>
        <sz val="12"/>
        <rFont val="宋体"/>
        <family val="3"/>
        <charset val="134"/>
      </rPr>
      <t>2</t>
    </r>
    <r>
      <rPr>
        <sz val="12"/>
        <color rgb="FF000000"/>
        <rFont val="宋体"/>
        <family val="3"/>
        <charset val="134"/>
      </rPr>
      <t>收到的税费返还</t>
    </r>
  </si>
  <si>
    <r>
      <rPr>
        <sz val="12"/>
        <rFont val="宋体"/>
        <family val="3"/>
        <charset val="134"/>
      </rPr>
      <t>3</t>
    </r>
    <r>
      <rPr>
        <sz val="12"/>
        <color rgb="FF000000"/>
        <rFont val="宋体"/>
        <family val="3"/>
        <charset val="134"/>
      </rPr>
      <t>收到的其他与经营活动有关的现金</t>
    </r>
  </si>
  <si>
    <t>4经营活动现金流入小计</t>
  </si>
  <si>
    <r>
      <rPr>
        <sz val="12"/>
        <rFont val="宋体"/>
        <family val="3"/>
        <charset val="134"/>
      </rPr>
      <t>5</t>
    </r>
    <r>
      <rPr>
        <sz val="12"/>
        <color rgb="FF000000"/>
        <rFont val="宋体"/>
        <family val="3"/>
        <charset val="134"/>
      </rPr>
      <t>购买商品、接受劳务支付的现金</t>
    </r>
  </si>
  <si>
    <r>
      <rPr>
        <sz val="12"/>
        <rFont val="宋体"/>
        <family val="3"/>
        <charset val="134"/>
      </rPr>
      <t>6</t>
    </r>
    <r>
      <rPr>
        <sz val="12"/>
        <color rgb="FF000000"/>
        <rFont val="宋体"/>
        <family val="3"/>
        <charset val="134"/>
      </rPr>
      <t>支付给职工以及为职工支付的现金</t>
    </r>
  </si>
  <si>
    <t>7支付的各项税费</t>
  </si>
  <si>
    <t>8支付其他与经营活动有关的现金</t>
  </si>
  <si>
    <r>
      <rPr>
        <sz val="12"/>
        <rFont val="宋体"/>
        <family val="3"/>
        <charset val="134"/>
      </rPr>
      <t>ITEM</t>
    </r>
    <r>
      <rPr>
        <sz val="12"/>
        <color rgb="FF000000"/>
        <rFont val="宋体"/>
        <family val="3"/>
        <charset val="134"/>
      </rPr>
      <t>8</t>
    </r>
  </si>
  <si>
    <t>9经营活动现金流出小计</t>
  </si>
  <si>
    <r>
      <rPr>
        <sz val="12"/>
        <rFont val="宋体"/>
        <family val="3"/>
        <charset val="134"/>
      </rPr>
      <t>10</t>
    </r>
    <r>
      <rPr>
        <sz val="12"/>
        <color rgb="FF000000"/>
        <rFont val="宋体"/>
        <family val="3"/>
        <charset val="134"/>
      </rPr>
      <t>经营活动产生的现金流量净额</t>
    </r>
  </si>
  <si>
    <t>11收回投资所收到的现金</t>
  </si>
  <si>
    <r>
      <rPr>
        <sz val="12"/>
        <rFont val="宋体"/>
        <family val="3"/>
        <charset val="134"/>
      </rPr>
      <t>12</t>
    </r>
    <r>
      <rPr>
        <sz val="12"/>
        <color rgb="FF000000"/>
        <rFont val="宋体"/>
        <family val="3"/>
        <charset val="134"/>
      </rPr>
      <t>取得投资收益所收到的现金</t>
    </r>
  </si>
  <si>
    <r>
      <rPr>
        <sz val="12"/>
        <rFont val="宋体"/>
        <family val="3"/>
        <charset val="134"/>
      </rPr>
      <t>13</t>
    </r>
    <r>
      <rPr>
        <sz val="12"/>
        <color rgb="FF000000"/>
        <rFont val="宋体"/>
        <family val="3"/>
        <charset val="134"/>
      </rPr>
      <t>处置固定资产无形资产和其他长期资产所收回的现金净额</t>
    </r>
  </si>
  <si>
    <t>14处置子公司及其他营业单位收到的现金净额</t>
  </si>
  <si>
    <r>
      <rPr>
        <sz val="12"/>
        <rFont val="宋体"/>
        <family val="3"/>
        <charset val="134"/>
      </rPr>
      <t>15</t>
    </r>
    <r>
      <rPr>
        <sz val="12"/>
        <color rgb="FF000000"/>
        <rFont val="宋体"/>
        <family val="3"/>
        <charset val="134"/>
      </rPr>
      <t>收到的其他与投资活动有关的现金</t>
    </r>
  </si>
  <si>
    <r>
      <rPr>
        <sz val="12"/>
        <rFont val="宋体"/>
        <family val="3"/>
        <charset val="134"/>
      </rPr>
      <t>ITEM1</t>
    </r>
    <r>
      <rPr>
        <sz val="12"/>
        <color rgb="FF000000"/>
        <rFont val="宋体"/>
        <family val="3"/>
        <charset val="134"/>
      </rPr>
      <t>5</t>
    </r>
  </si>
  <si>
    <r>
      <rPr>
        <sz val="12"/>
        <rFont val="宋体"/>
        <family val="3"/>
        <charset val="134"/>
      </rPr>
      <t>16</t>
    </r>
    <r>
      <rPr>
        <sz val="12"/>
        <color rgb="FF000000"/>
        <rFont val="宋体"/>
        <family val="3"/>
        <charset val="134"/>
      </rPr>
      <t>投资活动现金流入小计</t>
    </r>
  </si>
  <si>
    <r>
      <rPr>
        <sz val="12"/>
        <rFont val="宋体"/>
        <family val="3"/>
        <charset val="134"/>
      </rPr>
      <t>17</t>
    </r>
    <r>
      <rPr>
        <sz val="12"/>
        <color rgb="FF000000"/>
        <rFont val="宋体"/>
        <family val="3"/>
        <charset val="134"/>
      </rPr>
      <t>购建固定资产无形资产和其他长期资产所支付的现金</t>
    </r>
  </si>
  <si>
    <r>
      <rPr>
        <sz val="12"/>
        <rFont val="宋体"/>
        <family val="3"/>
        <charset val="134"/>
      </rPr>
      <t>ITEM1</t>
    </r>
    <r>
      <rPr>
        <sz val="12"/>
        <color rgb="FF000000"/>
        <rFont val="宋体"/>
        <family val="3"/>
        <charset val="134"/>
      </rPr>
      <t>7</t>
    </r>
  </si>
  <si>
    <r>
      <rPr>
        <sz val="12"/>
        <rFont val="宋体"/>
        <family val="3"/>
        <charset val="134"/>
      </rPr>
      <t>18</t>
    </r>
    <r>
      <rPr>
        <sz val="12"/>
        <color rgb="FF000000"/>
        <rFont val="宋体"/>
        <family val="3"/>
        <charset val="134"/>
      </rPr>
      <t>投资所支付的现金</t>
    </r>
  </si>
  <si>
    <r>
      <rPr>
        <sz val="12"/>
        <rFont val="宋体"/>
        <family val="3"/>
        <charset val="134"/>
      </rPr>
      <t>ITEM1</t>
    </r>
    <r>
      <rPr>
        <sz val="12"/>
        <color rgb="FF000000"/>
        <rFont val="宋体"/>
        <family val="3"/>
        <charset val="134"/>
      </rPr>
      <t>8</t>
    </r>
  </si>
  <si>
    <t>19取得子公司及其他营业单位支付的现金净额</t>
  </si>
  <si>
    <t>21投资活动现金流出小计</t>
  </si>
  <si>
    <r>
      <rPr>
        <sz val="12"/>
        <rFont val="宋体"/>
        <family val="3"/>
        <charset val="134"/>
      </rPr>
      <t>23</t>
    </r>
    <r>
      <rPr>
        <sz val="12"/>
        <color rgb="FF000000"/>
        <rFont val="宋体"/>
        <family val="3"/>
        <charset val="134"/>
      </rPr>
      <t>吸收投资所收到的现金</t>
    </r>
  </si>
  <si>
    <r>
      <rPr>
        <sz val="12"/>
        <rFont val="宋体"/>
        <family val="3"/>
        <charset val="134"/>
      </rPr>
      <t>2</t>
    </r>
    <r>
      <rPr>
        <sz val="12"/>
        <color rgb="FF000000"/>
        <rFont val="宋体"/>
        <family val="3"/>
        <charset val="134"/>
      </rPr>
      <t>4取得借款所收到的现金</t>
    </r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</si>
  <si>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4</t>
    </r>
  </si>
  <si>
    <t>25收到的其他与筹资活动有关的现金</t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</si>
  <si>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5</t>
    </r>
  </si>
  <si>
    <r>
      <rPr>
        <sz val="12"/>
        <rFont val="宋体"/>
        <family val="3"/>
        <charset val="134"/>
      </rPr>
      <t>2</t>
    </r>
    <r>
      <rPr>
        <sz val="12"/>
        <color rgb="FF000000"/>
        <rFont val="宋体"/>
        <family val="3"/>
        <charset val="134"/>
      </rPr>
      <t>6筹资活动现金流入小计</t>
    </r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</si>
  <si>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6</t>
    </r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</si>
  <si>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7</t>
    </r>
  </si>
  <si>
    <r>
      <rPr>
        <sz val="12"/>
        <rFont val="宋体"/>
        <family val="3"/>
        <charset val="134"/>
      </rPr>
      <t>28</t>
    </r>
    <r>
      <rPr>
        <sz val="12"/>
        <color rgb="FF000000"/>
        <rFont val="宋体"/>
        <family val="3"/>
        <charset val="134"/>
      </rPr>
      <t>分配股利、利润或偿付利息所支付的现金</t>
    </r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</si>
  <si>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8</t>
    </r>
  </si>
  <si>
    <t>29支付的其他与筹资活动有关的现金</t>
  </si>
  <si>
    <r>
      <rPr>
        <sz val="12"/>
        <rFont val="宋体"/>
        <family val="3"/>
        <charset val="134"/>
      </rPr>
      <t>ITEM2</t>
    </r>
    <r>
      <rPr>
        <sz val="12"/>
        <color rgb="FF000000"/>
        <rFont val="宋体"/>
        <family val="3"/>
        <charset val="134"/>
      </rPr>
      <t>9</t>
    </r>
  </si>
  <si>
    <t>30筹资活动现金流出小计</t>
  </si>
  <si>
    <r>
      <rPr>
        <sz val="12"/>
        <rFont val="宋体"/>
        <family val="3"/>
        <charset val="134"/>
      </rPr>
      <t>31</t>
    </r>
    <r>
      <rPr>
        <sz val="12"/>
        <color rgb="FF000000"/>
        <rFont val="宋体"/>
        <family val="3"/>
        <charset val="134"/>
      </rPr>
      <t>筹集活动产生的现金流量净额</t>
    </r>
  </si>
  <si>
    <r>
      <rPr>
        <sz val="12"/>
        <rFont val="宋体"/>
        <family val="3"/>
        <charset val="134"/>
      </rPr>
      <t>3</t>
    </r>
    <r>
      <rPr>
        <sz val="12"/>
        <color rgb="FF000000"/>
        <rFont val="宋体"/>
        <family val="3"/>
        <charset val="134"/>
      </rPr>
      <t>2汇率变动对现金及现金等价物的影响</t>
    </r>
  </si>
  <si>
    <r>
      <rPr>
        <sz val="12"/>
        <rFont val="宋体"/>
        <family val="3"/>
        <charset val="134"/>
      </rPr>
      <t>ITEM3</t>
    </r>
    <r>
      <rPr>
        <sz val="12"/>
        <color rgb="FF000000"/>
        <rFont val="宋体"/>
        <family val="3"/>
        <charset val="134"/>
      </rPr>
      <t>2</t>
    </r>
  </si>
  <si>
    <r>
      <rPr>
        <sz val="12"/>
        <rFont val="宋体"/>
        <family val="3"/>
        <charset val="134"/>
      </rPr>
      <t>ITEM3</t>
    </r>
    <r>
      <rPr>
        <sz val="12"/>
        <color rgb="FF000000"/>
        <rFont val="宋体"/>
        <family val="3"/>
        <charset val="134"/>
      </rPr>
      <t>4</t>
    </r>
  </si>
  <si>
    <r>
      <rPr>
        <sz val="12"/>
        <rFont val="宋体"/>
        <family val="3"/>
        <charset val="134"/>
      </rPr>
      <t>ITEM3</t>
    </r>
    <r>
      <rPr>
        <sz val="12"/>
        <color rgb="FF000000"/>
        <rFont val="宋体"/>
        <family val="3"/>
        <charset val="134"/>
      </rPr>
      <t>6</t>
    </r>
  </si>
  <si>
    <r>
      <rPr>
        <sz val="12"/>
        <rFont val="宋体"/>
        <family val="3"/>
        <charset val="134"/>
      </rPr>
      <t>ITEM3</t>
    </r>
    <r>
      <rPr>
        <sz val="12"/>
        <color rgb="FF000000"/>
        <rFont val="宋体"/>
        <family val="3"/>
        <charset val="134"/>
      </rPr>
      <t>7</t>
    </r>
  </si>
  <si>
    <r>
      <rPr>
        <sz val="12"/>
        <rFont val="宋体"/>
        <family val="3"/>
        <charset val="134"/>
      </rPr>
      <t>ITEM3</t>
    </r>
    <r>
      <rPr>
        <sz val="12"/>
        <color rgb="FF000000"/>
        <rFont val="宋体"/>
        <family val="3"/>
        <charset val="134"/>
      </rPr>
      <t>8</t>
    </r>
  </si>
  <si>
    <r>
      <rPr>
        <sz val="12"/>
        <rFont val="宋体"/>
        <family val="3"/>
        <charset val="134"/>
      </rPr>
      <t>ITEM3</t>
    </r>
    <r>
      <rPr>
        <sz val="12"/>
        <color rgb="FF000000"/>
        <rFont val="宋体"/>
        <family val="3"/>
        <charset val="134"/>
      </rPr>
      <t>9</t>
    </r>
  </si>
  <si>
    <r>
      <rPr>
        <sz val="12"/>
        <rFont val="宋体"/>
        <family val="3"/>
        <charset val="134"/>
      </rPr>
      <t>ITEM4</t>
    </r>
    <r>
      <rPr>
        <sz val="12"/>
        <color rgb="FF000000"/>
        <rFont val="宋体"/>
        <family val="3"/>
        <charset val="134"/>
      </rPr>
      <t>3</t>
    </r>
  </si>
  <si>
    <r>
      <rPr>
        <sz val="12"/>
        <rFont val="宋体"/>
        <family val="3"/>
        <charset val="134"/>
      </rPr>
      <t>ITEM4</t>
    </r>
    <r>
      <rPr>
        <sz val="12"/>
        <color rgb="FF000000"/>
        <rFont val="宋体"/>
        <family val="3"/>
        <charset val="134"/>
      </rPr>
      <t>5</t>
    </r>
  </si>
  <si>
    <r>
      <rPr>
        <sz val="12"/>
        <rFont val="宋体"/>
        <family val="3"/>
        <charset val="134"/>
      </rPr>
      <t>ITEM4</t>
    </r>
    <r>
      <rPr>
        <sz val="12"/>
        <color rgb="FF000000"/>
        <rFont val="宋体"/>
        <family val="3"/>
        <charset val="134"/>
      </rPr>
      <t>6</t>
    </r>
  </si>
  <si>
    <r>
      <rPr>
        <sz val="12"/>
        <rFont val="宋体"/>
        <family val="3"/>
        <charset val="134"/>
      </rPr>
      <t>ITEM4</t>
    </r>
    <r>
      <rPr>
        <sz val="12"/>
        <color rgb="FF000000"/>
        <rFont val="宋体"/>
        <family val="3"/>
        <charset val="134"/>
      </rPr>
      <t>7</t>
    </r>
  </si>
  <si>
    <r>
      <rPr>
        <sz val="12"/>
        <rFont val="宋体"/>
        <family val="3"/>
        <charset val="134"/>
      </rPr>
      <t>ITEM4</t>
    </r>
    <r>
      <rPr>
        <sz val="12"/>
        <color rgb="FF000000"/>
        <rFont val="宋体"/>
        <family val="3"/>
        <charset val="134"/>
      </rPr>
      <t>8</t>
    </r>
  </si>
  <si>
    <r>
      <rPr>
        <sz val="12"/>
        <rFont val="宋体"/>
        <family val="3"/>
        <charset val="134"/>
      </rPr>
      <t>ITEM4</t>
    </r>
    <r>
      <rPr>
        <sz val="12"/>
        <color rgb="FF000000"/>
        <rFont val="宋体"/>
        <family val="3"/>
        <charset val="134"/>
      </rPr>
      <t>9</t>
    </r>
  </si>
  <si>
    <r>
      <rPr>
        <sz val="12"/>
        <rFont val="宋体"/>
        <family val="3"/>
        <charset val="134"/>
      </rPr>
      <t>ITEM5</t>
    </r>
    <r>
      <rPr>
        <sz val="12"/>
        <color rgb="FF000000"/>
        <rFont val="宋体"/>
        <family val="3"/>
        <charset val="134"/>
      </rPr>
      <t>5</t>
    </r>
  </si>
  <si>
    <r>
      <rPr>
        <sz val="12"/>
        <rFont val="宋体"/>
        <family val="3"/>
        <charset val="134"/>
      </rPr>
      <t>ITEM5</t>
    </r>
    <r>
      <rPr>
        <sz val="12"/>
        <color rgb="FF000000"/>
        <rFont val="宋体"/>
        <family val="3"/>
        <charset val="134"/>
      </rPr>
      <t>6</t>
    </r>
  </si>
  <si>
    <r>
      <rPr>
        <sz val="12"/>
        <rFont val="宋体"/>
        <family val="3"/>
        <charset val="134"/>
      </rPr>
      <t>ITEM5</t>
    </r>
    <r>
      <rPr>
        <sz val="12"/>
        <color rgb="FF000000"/>
        <rFont val="宋体"/>
        <family val="3"/>
        <charset val="134"/>
      </rPr>
      <t>7</t>
    </r>
  </si>
  <si>
    <r>
      <rPr>
        <sz val="12"/>
        <rFont val="宋体"/>
        <family val="3"/>
        <charset val="134"/>
      </rPr>
      <t>ITEM5</t>
    </r>
    <r>
      <rPr>
        <sz val="12"/>
        <color rgb="FF000000"/>
        <rFont val="宋体"/>
        <family val="3"/>
        <charset val="134"/>
      </rPr>
      <t>8</t>
    </r>
  </si>
  <si>
    <r>
      <rPr>
        <sz val="12"/>
        <rFont val="宋体"/>
        <family val="3"/>
        <charset val="134"/>
      </rPr>
      <t>ITEM5</t>
    </r>
    <r>
      <rPr>
        <sz val="12"/>
        <color rgb="FF000000"/>
        <rFont val="宋体"/>
        <family val="3"/>
        <charset val="134"/>
      </rPr>
      <t>9</t>
    </r>
  </si>
  <si>
    <r>
      <rPr>
        <sz val="12"/>
        <rFont val="宋体"/>
        <family val="3"/>
        <charset val="134"/>
      </rPr>
      <t>1</t>
    </r>
    <r>
      <rPr>
        <sz val="12"/>
        <color rgb="FF000000"/>
        <rFont val="宋体"/>
        <family val="3"/>
        <charset val="134"/>
      </rPr>
      <t>营业收入</t>
    </r>
  </si>
  <si>
    <t>2营业成本</t>
  </si>
  <si>
    <t>3营业税金及附加</t>
  </si>
  <si>
    <t>4 销售费用</t>
  </si>
  <si>
    <r>
      <rPr>
        <sz val="12"/>
        <rFont val="宋体"/>
        <family val="3"/>
        <charset val="134"/>
      </rPr>
      <t>5</t>
    </r>
    <r>
      <rPr>
        <sz val="12"/>
        <color rgb="FF000000"/>
        <rFont val="宋体"/>
        <family val="3"/>
        <charset val="134"/>
      </rPr>
      <t>管理费用</t>
    </r>
  </si>
  <si>
    <r>
      <rPr>
        <sz val="12"/>
        <rFont val="宋体"/>
        <family val="3"/>
        <charset val="134"/>
      </rPr>
      <t>6</t>
    </r>
    <r>
      <rPr>
        <sz val="12"/>
        <color rgb="FF000000"/>
        <rFont val="宋体"/>
        <family val="3"/>
        <charset val="134"/>
      </rPr>
      <t>财务费用</t>
    </r>
  </si>
  <si>
    <t>7资产减值损失</t>
  </si>
  <si>
    <t>8公允价值变动净收益</t>
  </si>
  <si>
    <t>9投资净收益</t>
  </si>
  <si>
    <t>10对联营企业和合营企业的投资收益</t>
  </si>
  <si>
    <t>11营业利润</t>
  </si>
  <si>
    <t>12营业外收入</t>
  </si>
  <si>
    <t>13营业外支出</t>
  </si>
  <si>
    <t>14非流动资产损失</t>
  </si>
  <si>
    <t>15利润总额</t>
  </si>
  <si>
    <t>16所得税费用</t>
  </si>
  <si>
    <t>17净利润</t>
  </si>
  <si>
    <t>18基本每股收益</t>
  </si>
  <si>
    <t>19稀释每股收益</t>
  </si>
  <si>
    <t>统一社会信用代码</t>
    <phoneticPr fontId="4" type="noConversion"/>
  </si>
  <si>
    <t>ORGCREDITNO</t>
    <phoneticPr fontId="4" type="noConversion"/>
  </si>
  <si>
    <t>27长期待摊费用</t>
    <phoneticPr fontId="4" type="noConversion"/>
  </si>
  <si>
    <t>三表财务核验结果</t>
    <phoneticPr fontId="4" type="noConversion"/>
  </si>
  <si>
    <t>利润数误差</t>
    <phoneticPr fontId="4" type="noConversion"/>
  </si>
  <si>
    <t>资金增加数误差</t>
    <phoneticPr fontId="4" type="noConversion"/>
  </si>
  <si>
    <t>资产误差</t>
    <phoneticPr fontId="4" type="noConversion"/>
  </si>
  <si>
    <t>现金补充表净利润误差</t>
    <phoneticPr fontId="4" type="noConversion"/>
  </si>
  <si>
    <r>
      <t>ITEM</t>
    </r>
    <r>
      <rPr>
        <sz val="12"/>
        <color rgb="FF000000"/>
        <rFont val="Times New Roman"/>
        <family val="1"/>
      </rPr>
      <t>3</t>
    </r>
  </si>
  <si>
    <r>
      <t>ITEM</t>
    </r>
    <r>
      <rPr>
        <sz val="12"/>
        <color rgb="FF000000"/>
        <rFont val="Times New Roman"/>
        <family val="1"/>
      </rPr>
      <t>5</t>
    </r>
  </si>
  <si>
    <r>
      <t>ITEM</t>
    </r>
    <r>
      <rPr>
        <sz val="12"/>
        <color rgb="FF000000"/>
        <rFont val="Times New Roman"/>
        <family val="1"/>
      </rPr>
      <t>6</t>
    </r>
  </si>
  <si>
    <r>
      <t>ITEM</t>
    </r>
    <r>
      <rPr>
        <sz val="12"/>
        <color rgb="FF000000"/>
        <rFont val="Times New Roman"/>
        <family val="1"/>
      </rPr>
      <t>7</t>
    </r>
  </si>
  <si>
    <r>
      <t>ITEM</t>
    </r>
    <r>
      <rPr>
        <sz val="12"/>
        <color rgb="FF000000"/>
        <rFont val="Times New Roman"/>
        <family val="1"/>
      </rPr>
      <t>8</t>
    </r>
  </si>
  <si>
    <t>经营活动现金误差</t>
    <phoneticPr fontId="4" type="noConversion"/>
  </si>
  <si>
    <r>
      <t>3</t>
    </r>
    <r>
      <rPr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现金及现金等价物净增加额(五)</t>
    </r>
    <phoneticPr fontId="4" type="noConversion"/>
  </si>
  <si>
    <r>
      <t>3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加：期初现金及现金等价物余额</t>
    </r>
    <phoneticPr fontId="4" type="noConversion"/>
  </si>
  <si>
    <r>
      <t>3</t>
    </r>
    <r>
      <rPr>
        <sz val="12"/>
        <rFont val="宋体"/>
        <family val="3"/>
        <charset val="134"/>
      </rPr>
      <t>5</t>
    </r>
    <r>
      <rPr>
        <sz val="12"/>
        <rFont val="宋体"/>
        <family val="3"/>
        <charset val="134"/>
      </rPr>
      <t>期末现金及现金等价物余额(六)</t>
    </r>
    <phoneticPr fontId="4" type="noConversion"/>
  </si>
  <si>
    <r>
      <t>3</t>
    </r>
    <r>
      <rPr>
        <sz val="12"/>
        <rFont val="宋体"/>
        <family val="3"/>
        <charset val="134"/>
      </rPr>
      <t>6</t>
    </r>
    <r>
      <rPr>
        <sz val="12"/>
        <rFont val="宋体"/>
        <family val="3"/>
        <charset val="134"/>
      </rPr>
      <t>净利润</t>
    </r>
    <phoneticPr fontId="4" type="noConversion"/>
  </si>
  <si>
    <r>
      <t>3</t>
    </r>
    <r>
      <rPr>
        <sz val="12"/>
        <rFont val="宋体"/>
        <family val="3"/>
        <charset val="134"/>
      </rPr>
      <t>7</t>
    </r>
    <r>
      <rPr>
        <sz val="12"/>
        <rFont val="宋体"/>
        <family val="3"/>
        <charset val="134"/>
      </rPr>
      <t>资产减值准备</t>
    </r>
    <phoneticPr fontId="4" type="noConversion"/>
  </si>
  <si>
    <r>
      <t>3</t>
    </r>
    <r>
      <rPr>
        <sz val="12"/>
        <rFont val="宋体"/>
        <family val="3"/>
        <charset val="134"/>
      </rPr>
      <t>8</t>
    </r>
    <r>
      <rPr>
        <sz val="12"/>
        <rFont val="宋体"/>
        <family val="3"/>
        <charset val="134"/>
      </rPr>
      <t>固定资产折旧、油气资产折耗、生产性生物资产折旧</t>
    </r>
    <phoneticPr fontId="4" type="noConversion"/>
  </si>
  <si>
    <r>
      <t>3</t>
    </r>
    <r>
      <rPr>
        <sz val="12"/>
        <rFont val="宋体"/>
        <family val="3"/>
        <charset val="134"/>
      </rPr>
      <t>9</t>
    </r>
    <r>
      <rPr>
        <sz val="12"/>
        <rFont val="宋体"/>
        <family val="3"/>
        <charset val="134"/>
      </rPr>
      <t>无形资产摊销</t>
    </r>
    <phoneticPr fontId="4" type="noConversion"/>
  </si>
  <si>
    <r>
      <t>4</t>
    </r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长期待摊费用摊销</t>
    </r>
    <phoneticPr fontId="4" type="noConversion"/>
  </si>
  <si>
    <r>
      <t>4</t>
    </r>
    <r>
      <rPr>
        <sz val="12"/>
        <rFont val="宋体"/>
        <family val="3"/>
        <charset val="134"/>
      </rPr>
      <t>1</t>
    </r>
    <r>
      <rPr>
        <sz val="12"/>
        <rFont val="宋体"/>
        <family val="3"/>
        <charset val="134"/>
      </rPr>
      <t>待摊费用减少</t>
    </r>
    <phoneticPr fontId="4" type="noConversion"/>
  </si>
  <si>
    <r>
      <t>4</t>
    </r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预提费用增加</t>
    </r>
    <phoneticPr fontId="4" type="noConversion"/>
  </si>
  <si>
    <r>
      <t>4</t>
    </r>
    <r>
      <rPr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处置固定资产无形资产和其他长期资产的损失</t>
    </r>
    <phoneticPr fontId="4" type="noConversion"/>
  </si>
  <si>
    <r>
      <t>4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固定资产报废损失</t>
    </r>
    <phoneticPr fontId="4" type="noConversion"/>
  </si>
  <si>
    <r>
      <t>4</t>
    </r>
    <r>
      <rPr>
        <sz val="12"/>
        <rFont val="宋体"/>
        <family val="3"/>
        <charset val="134"/>
      </rPr>
      <t>5</t>
    </r>
    <r>
      <rPr>
        <sz val="12"/>
        <rFont val="宋体"/>
        <family val="3"/>
        <charset val="134"/>
      </rPr>
      <t>公允价值变动损失</t>
    </r>
    <phoneticPr fontId="4" type="noConversion"/>
  </si>
  <si>
    <r>
      <t>4</t>
    </r>
    <r>
      <rPr>
        <sz val="12"/>
        <rFont val="宋体"/>
        <family val="3"/>
        <charset val="134"/>
      </rPr>
      <t>6</t>
    </r>
    <r>
      <rPr>
        <sz val="12"/>
        <rFont val="宋体"/>
        <family val="3"/>
        <charset val="134"/>
      </rPr>
      <t>财务费用</t>
    </r>
    <phoneticPr fontId="4" type="noConversion"/>
  </si>
  <si>
    <r>
      <t>4</t>
    </r>
    <r>
      <rPr>
        <sz val="12"/>
        <rFont val="宋体"/>
        <family val="3"/>
        <charset val="134"/>
      </rPr>
      <t>7</t>
    </r>
    <r>
      <rPr>
        <sz val="12"/>
        <rFont val="宋体"/>
        <family val="3"/>
        <charset val="134"/>
      </rPr>
      <t>投资损失</t>
    </r>
    <phoneticPr fontId="4" type="noConversion"/>
  </si>
  <si>
    <r>
      <t>4</t>
    </r>
    <r>
      <rPr>
        <sz val="12"/>
        <rFont val="宋体"/>
        <family val="3"/>
        <charset val="134"/>
      </rPr>
      <t>8</t>
    </r>
    <r>
      <rPr>
        <sz val="12"/>
        <rFont val="宋体"/>
        <family val="3"/>
        <charset val="134"/>
      </rPr>
      <t>递延所得税资产减少</t>
    </r>
    <phoneticPr fontId="4" type="noConversion"/>
  </si>
  <si>
    <r>
      <t>4</t>
    </r>
    <r>
      <rPr>
        <sz val="12"/>
        <rFont val="宋体"/>
        <family val="3"/>
        <charset val="134"/>
      </rPr>
      <t>9</t>
    </r>
    <r>
      <rPr>
        <sz val="12"/>
        <rFont val="宋体"/>
        <family val="3"/>
        <charset val="134"/>
      </rPr>
      <t>递延所得税负债增加</t>
    </r>
    <phoneticPr fontId="4" type="noConversion"/>
  </si>
  <si>
    <r>
      <t>5</t>
    </r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存货的减少</t>
    </r>
    <phoneticPr fontId="4" type="noConversion"/>
  </si>
  <si>
    <r>
      <t>5</t>
    </r>
    <r>
      <rPr>
        <sz val="12"/>
        <rFont val="宋体"/>
        <family val="3"/>
        <charset val="134"/>
      </rPr>
      <t>1</t>
    </r>
    <r>
      <rPr>
        <sz val="12"/>
        <rFont val="宋体"/>
        <family val="3"/>
        <charset val="134"/>
      </rPr>
      <t>经营性应收项目的减少</t>
    </r>
    <phoneticPr fontId="4" type="noConversion"/>
  </si>
  <si>
    <r>
      <t>5</t>
    </r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经营性应付项目的增加</t>
    </r>
    <phoneticPr fontId="4" type="noConversion"/>
  </si>
  <si>
    <r>
      <t>5</t>
    </r>
    <r>
      <rPr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其他</t>
    </r>
    <phoneticPr fontId="4" type="noConversion"/>
  </si>
  <si>
    <r>
      <t>5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经营活动产生的现金流量净额</t>
    </r>
    <phoneticPr fontId="4" type="noConversion"/>
  </si>
  <si>
    <r>
      <t>5</t>
    </r>
    <r>
      <rPr>
        <sz val="12"/>
        <rFont val="宋体"/>
        <family val="3"/>
        <charset val="134"/>
      </rPr>
      <t>5</t>
    </r>
    <r>
      <rPr>
        <sz val="12"/>
        <rFont val="宋体"/>
        <family val="3"/>
        <charset val="134"/>
      </rPr>
      <t>债务转为资本</t>
    </r>
    <phoneticPr fontId="4" type="noConversion"/>
  </si>
  <si>
    <r>
      <t>5</t>
    </r>
    <r>
      <rPr>
        <sz val="12"/>
        <rFont val="宋体"/>
        <family val="3"/>
        <charset val="134"/>
      </rPr>
      <t>6</t>
    </r>
    <r>
      <rPr>
        <sz val="12"/>
        <rFont val="宋体"/>
        <family val="3"/>
        <charset val="134"/>
      </rPr>
      <t>一年内到期的可转换公司债券</t>
    </r>
    <phoneticPr fontId="4" type="noConversion"/>
  </si>
  <si>
    <r>
      <t>5</t>
    </r>
    <r>
      <rPr>
        <sz val="12"/>
        <rFont val="宋体"/>
        <family val="3"/>
        <charset val="134"/>
      </rPr>
      <t>7</t>
    </r>
    <r>
      <rPr>
        <sz val="12"/>
        <rFont val="宋体"/>
        <family val="3"/>
        <charset val="134"/>
      </rPr>
      <t>融资租入固定资产</t>
    </r>
    <phoneticPr fontId="4" type="noConversion"/>
  </si>
  <si>
    <r>
      <t>5</t>
    </r>
    <r>
      <rPr>
        <sz val="12"/>
        <rFont val="宋体"/>
        <family val="3"/>
        <charset val="134"/>
      </rPr>
      <t>8</t>
    </r>
    <r>
      <rPr>
        <sz val="12"/>
        <rFont val="宋体"/>
        <family val="3"/>
        <charset val="134"/>
      </rPr>
      <t>其他</t>
    </r>
    <phoneticPr fontId="4" type="noConversion"/>
  </si>
  <si>
    <r>
      <t>5</t>
    </r>
    <r>
      <rPr>
        <sz val="12"/>
        <rFont val="宋体"/>
        <family val="3"/>
        <charset val="134"/>
      </rPr>
      <t>9</t>
    </r>
    <r>
      <rPr>
        <sz val="12"/>
        <rFont val="宋体"/>
        <family val="3"/>
        <charset val="134"/>
      </rPr>
      <t>现金的期末余额</t>
    </r>
    <phoneticPr fontId="4" type="noConversion"/>
  </si>
  <si>
    <r>
      <t>6</t>
    </r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现金的期初余额</t>
    </r>
    <phoneticPr fontId="4" type="noConversion"/>
  </si>
  <si>
    <r>
      <t>6</t>
    </r>
    <r>
      <rPr>
        <sz val="12"/>
        <rFont val="宋体"/>
        <family val="3"/>
        <charset val="134"/>
      </rPr>
      <t>1</t>
    </r>
    <r>
      <rPr>
        <sz val="12"/>
        <rFont val="宋体"/>
        <family val="3"/>
        <charset val="134"/>
      </rPr>
      <t>现金等价物的期末余额</t>
    </r>
    <phoneticPr fontId="4" type="noConversion"/>
  </si>
  <si>
    <r>
      <t>6</t>
    </r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现金等价物的期初余额</t>
    </r>
    <phoneticPr fontId="4" type="noConversion"/>
  </si>
  <si>
    <r>
      <t>6</t>
    </r>
    <r>
      <rPr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现金及现金等价物净增加额</t>
    </r>
    <phoneticPr fontId="4" type="noConversion"/>
  </si>
  <si>
    <r>
      <t>非上市新版利润及</t>
    </r>
    <r>
      <rPr>
        <b/>
        <sz val="14"/>
        <color rgb="FFFF0000"/>
        <rFont val="宋体"/>
        <family val="3"/>
        <charset val="134"/>
        <scheme val="minor"/>
      </rPr>
      <t>利润</t>
    </r>
    <r>
      <rPr>
        <b/>
        <sz val="14"/>
        <color theme="1"/>
        <rFont val="宋体"/>
        <family val="3"/>
        <charset val="134"/>
        <scheme val="minor"/>
      </rPr>
      <t>分配表（UC_REPTPROFITASSIGN）</t>
    </r>
    <phoneticPr fontId="4" type="noConversion"/>
  </si>
  <si>
    <r>
      <t>非上市新版</t>
    </r>
    <r>
      <rPr>
        <b/>
        <sz val="14"/>
        <color rgb="FFFF0000"/>
        <rFont val="宋体"/>
        <family val="3"/>
        <charset val="134"/>
        <scheme val="minor"/>
      </rPr>
      <t>现金</t>
    </r>
    <r>
      <rPr>
        <b/>
        <sz val="14"/>
        <color theme="1"/>
        <rFont val="宋体"/>
        <family val="3"/>
        <charset val="134"/>
        <scheme val="minor"/>
      </rPr>
      <t>流量表（UC_REPTCASH）</t>
    </r>
    <phoneticPr fontId="4" type="noConversion"/>
  </si>
  <si>
    <r>
      <t>非上市新版</t>
    </r>
    <r>
      <rPr>
        <b/>
        <sz val="14"/>
        <color rgb="FFFF0000"/>
        <rFont val="宋体"/>
        <family val="3"/>
        <charset val="134"/>
        <scheme val="minor"/>
      </rPr>
      <t>资产负债</t>
    </r>
    <r>
      <rPr>
        <b/>
        <sz val="14"/>
        <color theme="1"/>
        <rFont val="宋体"/>
        <family val="3"/>
        <charset val="134"/>
        <scheme val="minor"/>
      </rPr>
      <t>表（UC_REPTCAPTIALOWES）</t>
    </r>
    <phoneticPr fontId="4" type="noConversion"/>
  </si>
  <si>
    <r>
      <rPr>
        <sz val="12"/>
        <rFont val="宋体"/>
        <family val="3"/>
        <charset val="134"/>
      </rPr>
      <t>27</t>
    </r>
    <r>
      <rPr>
        <sz val="12"/>
        <color rgb="FF000000"/>
        <rFont val="宋体"/>
        <family val="3"/>
        <charset val="134"/>
      </rPr>
      <t>偿还债务支付的现金</t>
    </r>
    <phoneticPr fontId="4" type="noConversion"/>
  </si>
  <si>
    <r>
      <t>ITEM</t>
    </r>
    <r>
      <rPr>
        <sz val="12"/>
        <color rgb="FF000000"/>
        <rFont val="Times New Roman"/>
        <family val="1"/>
      </rPr>
      <t>2</t>
    </r>
    <phoneticPr fontId="4" type="noConversion"/>
  </si>
  <si>
    <r>
      <t>ITEM</t>
    </r>
    <r>
      <rPr>
        <sz val="12"/>
        <rFont val="Times New Roman"/>
        <family val="1"/>
      </rPr>
      <t>4</t>
    </r>
    <phoneticPr fontId="4" type="noConversion"/>
  </si>
  <si>
    <r>
      <t>ITEM</t>
    </r>
    <r>
      <rPr>
        <sz val="12"/>
        <rFont val="Times New Roman"/>
        <family val="1"/>
      </rPr>
      <t>1</t>
    </r>
    <phoneticPr fontId="4" type="noConversion"/>
  </si>
  <si>
    <t>ITEM9</t>
    <phoneticPr fontId="4" type="noConversion"/>
  </si>
  <si>
    <t>以下表格不要修改，两年间差额算后一年的结果</t>
    <phoneticPr fontId="4" type="noConversion"/>
  </si>
  <si>
    <t>18固定资产</t>
    <phoneticPr fontId="4" type="noConversion"/>
  </si>
  <si>
    <t>校验指标</t>
    <phoneticPr fontId="4" type="noConversion"/>
  </si>
  <si>
    <t>差值</t>
    <phoneticPr fontId="4" type="noConversion"/>
  </si>
  <si>
    <r>
      <rPr>
        <sz val="12"/>
        <rFont val="宋体"/>
        <family val="3"/>
        <charset val="134"/>
      </rPr>
      <t>12</t>
    </r>
    <r>
      <rPr>
        <sz val="12"/>
        <color rgb="FF000000"/>
        <rFont val="宋体"/>
        <family val="3"/>
        <charset val="134"/>
      </rPr>
      <t>流动资产合计</t>
    </r>
    <r>
      <rPr>
        <sz val="12"/>
        <color rgb="FF000000"/>
        <rFont val="宋体"/>
        <family val="3"/>
        <charset val="134"/>
      </rPr>
      <t>(校验差值）</t>
    </r>
    <phoneticPr fontId="4" type="noConversion"/>
  </si>
  <si>
    <t>30 非流动资产合计(校验差值）</t>
    <phoneticPr fontId="4" type="noConversion"/>
  </si>
  <si>
    <t>资产=负债+所有者权益</t>
    <phoneticPr fontId="4" type="noConversion"/>
  </si>
  <si>
    <t>校验指标</t>
    <phoneticPr fontId="4" type="noConversion"/>
  </si>
  <si>
    <t>差值</t>
    <phoneticPr fontId="4" type="noConversion"/>
  </si>
  <si>
    <r>
      <t>10经营活动产生的现金流量净额=54</t>
    </r>
    <r>
      <rPr>
        <sz val="12"/>
        <rFont val="宋体"/>
        <family val="3"/>
        <charset val="134"/>
      </rPr>
      <t>经营活动产生的现金流量净额</t>
    </r>
    <phoneticPr fontId="4" type="noConversion"/>
  </si>
  <si>
    <t>未分配利润期末数-期初数（资产表）=净利润（利润表）</t>
    <phoneticPr fontId="4" type="noConversion"/>
  </si>
  <si>
    <t>现金及现金等价物净增加额（现金表）=货币资金（资产表）</t>
    <phoneticPr fontId="4" type="noConversion"/>
  </si>
  <si>
    <t>对应值不全则不影响</t>
    <phoneticPr fontId="4" type="noConversion"/>
  </si>
  <si>
    <t>净利润（现金表补充表）=净利润（利润表）</t>
    <phoneticPr fontId="4" type="noConversion"/>
  </si>
  <si>
    <t>财务费用（现金表补充表）=财务费用（利润表）</t>
    <phoneticPr fontId="4" type="noConversion"/>
  </si>
  <si>
    <t>云南颖博市政工程有限公司1</t>
    <phoneticPr fontId="4" type="noConversion"/>
  </si>
  <si>
    <t>ITEM220</t>
    <phoneticPr fontId="4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</si>
</sst>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0_ ;[Red]\-0.00\ "/>
    <numFmt numFmtId="178" formatCode="0.00_ "/>
  </numFmts>
  <fonts count="1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宋体"/>
      <family val="3"/>
      <charset val="134"/>
      <scheme val="minor"/>
    </font>
    <font>
      <b/>
      <sz val="12"/>
      <name val="Times New Roman"/>
      <family val="1"/>
    </font>
    <font>
      <b/>
      <sz val="18"/>
      <name val="仿宋"/>
      <family val="3"/>
      <charset val="134"/>
    </font>
    <font>
      <sz val="16"/>
      <name val="Times New Roman"/>
      <family val="1"/>
    </font>
    <font>
      <b/>
      <sz val="14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5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177" fontId="0" fillId="0" borderId="1" xfId="0" applyNumberFormat="1" applyBorder="1">
      <alignment vertical="center"/>
    </xf>
    <xf numFmtId="178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177" fontId="16" fillId="6" borderId="1" xfId="0" applyNumberFormat="1" applyFont="1" applyFill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177" fontId="16" fillId="0" borderId="1" xfId="0" applyNumberFormat="1" applyFont="1" applyBorder="1">
      <alignment vertical="center"/>
    </xf>
    <xf numFmtId="0" fontId="6" fillId="6" borderId="1" xfId="0" applyFont="1" applyFill="1" applyBorder="1" applyAlignment="1">
      <alignment horizontal="left" vertical="center" wrapText="1"/>
    </xf>
    <xf numFmtId="177" fontId="0" fillId="0" borderId="2" xfId="0" applyNumberFormat="1" applyBorder="1">
      <alignment vertical="center"/>
    </xf>
    <xf numFmtId="0" fontId="2" fillId="4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 wrapText="1"/>
    </xf>
    <xf numFmtId="177" fontId="0" fillId="0" borderId="4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6" fillId="4" borderId="12" xfId="0" applyFont="1" applyFill="1" applyBorder="1" applyAlignment="1">
      <alignment horizontal="left" vertical="center" wrapText="1"/>
    </xf>
    <xf numFmtId="0" fontId="6" fillId="6" borderId="12" xfId="0" applyFont="1" applyFill="1" applyBorder="1" applyAlignment="1">
      <alignment horizontal="left" vertical="center" wrapText="1"/>
    </xf>
    <xf numFmtId="177" fontId="16" fillId="6" borderId="12" xfId="0" applyNumberFormat="1" applyFont="1" applyFill="1" applyBorder="1">
      <alignment vertical="center"/>
    </xf>
    <xf numFmtId="0" fontId="6" fillId="5" borderId="1" xfId="0" applyFont="1" applyFill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5" fillId="7" borderId="0" xfId="0" applyFont="1" applyFill="1" applyAlignment="1">
      <alignment horizontal="justify" vertical="center"/>
    </xf>
    <xf numFmtId="0" fontId="16" fillId="0" borderId="0" xfId="0" applyFont="1">
      <alignment vertical="center"/>
    </xf>
    <xf numFmtId="0" fontId="6" fillId="4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4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left" vertical="center" wrapText="1"/>
    </xf>
    <xf numFmtId="178" fontId="6" fillId="6" borderId="12" xfId="0" applyNumberFormat="1" applyFont="1" applyFill="1" applyBorder="1" applyAlignment="1">
      <alignment horizontal="left" vertical="center" wrapText="1"/>
    </xf>
    <xf numFmtId="178" fontId="0" fillId="0" borderId="0" xfId="0" applyNumberForma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177" fontId="6" fillId="6" borderId="12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6">
    <dxf>
      <fill>
        <patternFill>
          <bgColor rgb="FFFF6969"/>
        </patternFill>
      </fill>
    </dxf>
    <dxf>
      <numFmt numFmtId="177" formatCode="0.00_ ;[Red]\-0.00\ 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177" formatCode="0.00_ ;[Red]\-0.00\ 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numFmt numFmtId="177" formatCode="0.00_ ;[Red]\-0.00\ 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7" formatCode="0.00_ ;[Red]\-0.00\ 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0_ ;[Red]\-0.00\ 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7" formatCode="0.00_ ;[Red]\-0.00\ 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0_ ;[Red]\-0.00\ 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7" formatCode="0.00_ ;[Red]\-0.00\ 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7" tint="0.79998168889431442"/>
        </patternFill>
      </fill>
      <alignment horizontal="left" vertical="center" textRotation="0" wrapText="1" indent="0" relativeIndent="255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7" tint="0.79998168889431442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/>
        <right style="thin">
          <color auto="1"/>
        </right>
        <top/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medium">
          <color indexed="64"/>
        </top>
        <bottom style="thin">
          <color auto="1"/>
        </bottom>
      </border>
    </dxf>
    <dxf>
      <border outline="0">
        <bottom style="thin">
          <color auto="1"/>
        </bottom>
      </border>
    </dxf>
    <dxf>
      <numFmt numFmtId="177" formatCode="0.00_ ;[Red]\-0.00\ 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/>
  <colors>
    <mruColors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表3" displayName="表3" ref="A9:F68" headerRowCount="0" totalsRowShown="0" headerRowDxfId="15" headerRowBorderDxfId="14" tableBorderDxfId="13">
  <tableColumns count="6">
    <tableColumn id="1" name="列1" headerRowDxfId="12" dataDxfId="11"/>
    <tableColumn id="2" name="列2" headerRowDxfId="10" dataDxfId="9"/>
    <tableColumn id="3" name="列3" headerRowDxfId="8" dataDxfId="7"/>
    <tableColumn id="6" name="列6" headerRowDxfId="6" dataDxfId="5"/>
    <tableColumn id="4" name="列4" headerRowDxfId="4" dataDxfId="3"/>
    <tableColumn id="5" name="列5" headerRowDxfId="2" dataDxfId="1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2"/>
  <sheetViews>
    <sheetView tabSelected="1" workbookViewId="0">
      <pane ySplit="8" topLeftCell="A21" activePane="bottomLeft" state="frozen"/>
      <selection pane="bottomLeft" activeCell="B30" sqref="B30"/>
    </sheetView>
  </sheetViews>
  <sheetFormatPr defaultColWidth="9" defaultRowHeight="13.5"/>
  <cols>
    <col min="1" max="1" width="28" customWidth="1"/>
    <col min="2" max="2" width="16.125" customWidth="1"/>
    <col min="3" max="3" width="33.125" customWidth="1"/>
    <col min="4" max="4" width="26.75" customWidth="1"/>
    <col min="5" max="5" width="23.25" style="2" customWidth="1"/>
    <col min="6" max="6" width="26.375" customWidth="1"/>
    <col min="7" max="7" width="13.875" bestFit="1" customWidth="1"/>
    <col min="8" max="8" width="15" bestFit="1" customWidth="1"/>
  </cols>
  <sheetData>
    <row r="1" spans="1:6" ht="18.75">
      <c r="A1" s="65" t="s">
        <v>265</v>
      </c>
      <c r="B1" s="66"/>
      <c r="C1" s="66"/>
      <c r="D1" s="66"/>
      <c r="E1" s="66"/>
      <c r="F1" s="66"/>
    </row>
    <row r="2" spans="1:6">
      <c r="A2" s="18" t="s">
        <v>0</v>
      </c>
      <c r="B2" s="18" t="s">
        <v>1</v>
      </c>
      <c r="C2" s="6"/>
      <c r="D2" s="6"/>
      <c r="E2" s="6"/>
      <c r="F2" s="6"/>
    </row>
    <row r="3" spans="1:6" ht="14.25">
      <c r="A3" s="8" t="s">
        <v>57</v>
      </c>
      <c r="B3" s="4" t="s">
        <v>58</v>
      </c>
      <c r="C3" s="27" t="s">
        <v>286</v>
      </c>
      <c r="D3" s="27" t="s">
        <v>286</v>
      </c>
      <c r="E3" s="27"/>
      <c r="F3" s="27"/>
    </row>
    <row r="4" spans="1:6" ht="14.25">
      <c r="A4" s="8" t="s">
        <v>218</v>
      </c>
      <c r="B4" s="4" t="s">
        <v>219</v>
      </c>
      <c r="C4" s="24"/>
      <c r="D4" s="24"/>
      <c r="E4" s="24"/>
      <c r="F4" s="24"/>
    </row>
    <row r="5" spans="1:6" ht="14.25">
      <c r="A5" s="8" t="s">
        <v>55</v>
      </c>
      <c r="B5" s="4" t="s">
        <v>56</v>
      </c>
      <c r="C5" s="28">
        <v>2017</v>
      </c>
      <c r="D5" s="28">
        <v>2016</v>
      </c>
      <c r="E5" s="28"/>
      <c r="F5" s="28"/>
    </row>
    <row r="6" spans="1:6" ht="14.25">
      <c r="A6" s="8" t="s">
        <v>53</v>
      </c>
      <c r="B6" s="4" t="s">
        <v>54</v>
      </c>
      <c r="C6" s="62">
        <v>43100</v>
      </c>
      <c r="D6" s="62">
        <v>42735</v>
      </c>
      <c r="E6" s="24"/>
      <c r="F6" s="25"/>
    </row>
    <row r="7" spans="1:6" ht="14.25">
      <c r="A7" s="8" t="s">
        <v>59</v>
      </c>
      <c r="B7" s="4" t="s">
        <v>60</v>
      </c>
      <c r="C7" s="24"/>
      <c r="D7" s="24"/>
      <c r="E7" s="24"/>
      <c r="F7" s="24"/>
    </row>
    <row r="8" spans="1:6" ht="14.25">
      <c r="A8" s="38" t="s">
        <v>61</v>
      </c>
      <c r="B8" s="39" t="s">
        <v>62</v>
      </c>
      <c r="C8" s="40"/>
      <c r="D8" s="40"/>
      <c r="E8" s="40"/>
      <c r="F8" s="40"/>
    </row>
    <row r="9" spans="1:6" ht="18" customHeight="1">
      <c r="A9" s="29" t="s">
        <v>73</v>
      </c>
      <c r="B9" s="19" t="s">
        <v>2</v>
      </c>
      <c r="C9" s="22">
        <v>1</v>
      </c>
      <c r="D9" s="22">
        <v>1</v>
      </c>
      <c r="E9" s="22"/>
      <c r="F9" s="37"/>
    </row>
    <row r="10" spans="1:6" ht="18" customHeight="1">
      <c r="A10" s="30" t="s">
        <v>74</v>
      </c>
      <c r="B10" s="4" t="s">
        <v>75</v>
      </c>
      <c r="C10" s="22">
        <v>2</v>
      </c>
      <c r="D10" s="22">
        <v>2</v>
      </c>
      <c r="E10" s="22"/>
      <c r="F10" s="37"/>
    </row>
    <row r="11" spans="1:6" ht="18" customHeight="1">
      <c r="A11" s="30" t="s">
        <v>4</v>
      </c>
      <c r="B11" s="4" t="s">
        <v>76</v>
      </c>
      <c r="C11" s="22">
        <v>3</v>
      </c>
      <c r="D11" s="22">
        <v>3</v>
      </c>
      <c r="E11" s="22"/>
      <c r="F11" s="37"/>
    </row>
    <row r="12" spans="1:6" ht="18" customHeight="1">
      <c r="A12" s="30" t="s">
        <v>77</v>
      </c>
      <c r="B12" s="4" t="s">
        <v>78</v>
      </c>
      <c r="C12" s="22">
        <v>4</v>
      </c>
      <c r="D12" s="22">
        <v>4</v>
      </c>
      <c r="E12" s="22"/>
      <c r="F12" s="37"/>
    </row>
    <row r="13" spans="1:6" ht="18" customHeight="1">
      <c r="A13" s="30" t="s">
        <v>79</v>
      </c>
      <c r="B13" s="4" t="s">
        <v>80</v>
      </c>
      <c r="C13" s="22">
        <v>5</v>
      </c>
      <c r="D13" s="22">
        <v>5</v>
      </c>
      <c r="E13" s="22"/>
      <c r="F13" s="37"/>
    </row>
    <row r="14" spans="1:6" ht="18" customHeight="1">
      <c r="A14" s="30" t="s">
        <v>81</v>
      </c>
      <c r="B14" s="4" t="s">
        <v>82</v>
      </c>
      <c r="C14" s="22">
        <v>6</v>
      </c>
      <c r="D14" s="22">
        <v>6</v>
      </c>
      <c r="E14" s="22"/>
      <c r="F14" s="37"/>
    </row>
    <row r="15" spans="1:6" ht="18" customHeight="1">
      <c r="A15" s="30" t="s">
        <v>83</v>
      </c>
      <c r="B15" s="4" t="s">
        <v>84</v>
      </c>
      <c r="C15" s="22">
        <v>7</v>
      </c>
      <c r="D15" s="22">
        <v>7</v>
      </c>
      <c r="E15" s="22"/>
      <c r="F15" s="37"/>
    </row>
    <row r="16" spans="1:6" ht="18" customHeight="1">
      <c r="A16" s="30" t="s">
        <v>85</v>
      </c>
      <c r="B16" s="4" t="s">
        <v>8</v>
      </c>
      <c r="C16" s="22">
        <v>8</v>
      </c>
      <c r="D16" s="22">
        <v>8</v>
      </c>
      <c r="E16" s="22"/>
      <c r="F16" s="37"/>
    </row>
    <row r="17" spans="1:6" ht="18" customHeight="1">
      <c r="A17" s="30" t="s">
        <v>86</v>
      </c>
      <c r="B17" s="4" t="s">
        <v>87</v>
      </c>
      <c r="C17" s="22">
        <v>9</v>
      </c>
      <c r="D17" s="22">
        <v>9</v>
      </c>
      <c r="E17" s="22"/>
      <c r="F17" s="37"/>
    </row>
    <row r="18" spans="1:6" ht="18" customHeight="1">
      <c r="A18" s="30" t="s">
        <v>88</v>
      </c>
      <c r="B18" s="4" t="s">
        <v>89</v>
      </c>
      <c r="C18" s="22">
        <v>10</v>
      </c>
      <c r="D18" s="22">
        <v>10</v>
      </c>
      <c r="E18" s="22"/>
      <c r="F18" s="37"/>
    </row>
    <row r="19" spans="1:6" ht="18" customHeight="1">
      <c r="A19" s="30" t="s">
        <v>90</v>
      </c>
      <c r="B19" s="4" t="s">
        <v>91</v>
      </c>
      <c r="C19" s="22">
        <v>11</v>
      </c>
      <c r="D19" s="22">
        <v>11</v>
      </c>
      <c r="E19" s="22"/>
      <c r="F19" s="37"/>
    </row>
    <row r="20" spans="1:6" ht="18" customHeight="1">
      <c r="A20" s="30" t="s">
        <v>92</v>
      </c>
      <c r="B20" s="4" t="s">
        <v>11</v>
      </c>
      <c r="C20" s="22">
        <v>12</v>
      </c>
      <c r="D20" s="22">
        <v>12</v>
      </c>
      <c r="E20" s="22"/>
      <c r="F20" s="37"/>
    </row>
    <row r="21" spans="1:6" ht="18" customHeight="1">
      <c r="A21" s="31" t="s">
        <v>93</v>
      </c>
      <c r="B21" s="4" t="s">
        <v>12</v>
      </c>
      <c r="C21" s="22">
        <v>13</v>
      </c>
      <c r="D21" s="22">
        <v>13</v>
      </c>
      <c r="E21" s="22"/>
      <c r="F21" s="37"/>
    </row>
    <row r="22" spans="1:6" ht="18" customHeight="1">
      <c r="A22" s="30" t="s">
        <v>94</v>
      </c>
      <c r="B22" s="4" t="s">
        <v>13</v>
      </c>
      <c r="C22" s="22">
        <v>14</v>
      </c>
      <c r="D22" s="22">
        <v>14</v>
      </c>
      <c r="E22" s="22"/>
      <c r="F22" s="37"/>
    </row>
    <row r="23" spans="1:6" ht="18" customHeight="1">
      <c r="A23" s="30" t="s">
        <v>95</v>
      </c>
      <c r="B23" s="4" t="s">
        <v>14</v>
      </c>
      <c r="C23" s="22">
        <v>15</v>
      </c>
      <c r="D23" s="22">
        <v>15</v>
      </c>
      <c r="E23" s="22"/>
      <c r="F23" s="37"/>
    </row>
    <row r="24" spans="1:6" ht="18" customHeight="1">
      <c r="A24" s="30" t="s">
        <v>96</v>
      </c>
      <c r="B24" s="4" t="s">
        <v>15</v>
      </c>
      <c r="C24" s="22">
        <v>16</v>
      </c>
      <c r="D24" s="22">
        <v>16</v>
      </c>
      <c r="E24" s="22"/>
      <c r="F24" s="37"/>
    </row>
    <row r="25" spans="1:6" ht="18" customHeight="1">
      <c r="A25" s="30" t="s">
        <v>97</v>
      </c>
      <c r="B25" s="4" t="s">
        <v>16</v>
      </c>
      <c r="C25" s="22">
        <v>17</v>
      </c>
      <c r="D25" s="22">
        <v>17</v>
      </c>
      <c r="E25" s="22"/>
      <c r="F25" s="37"/>
    </row>
    <row r="26" spans="1:6" ht="18" customHeight="1">
      <c r="A26" s="32" t="s">
        <v>272</v>
      </c>
      <c r="B26" s="4" t="s">
        <v>17</v>
      </c>
      <c r="C26" s="22">
        <v>18</v>
      </c>
      <c r="D26" s="22">
        <v>18</v>
      </c>
      <c r="E26" s="22"/>
      <c r="F26" s="37"/>
    </row>
    <row r="27" spans="1:6" ht="18" customHeight="1">
      <c r="A27" s="30" t="s">
        <v>98</v>
      </c>
      <c r="B27" s="4" t="s">
        <v>18</v>
      </c>
      <c r="C27" s="22">
        <v>19</v>
      </c>
      <c r="D27" s="22">
        <v>19</v>
      </c>
      <c r="E27" s="22"/>
      <c r="F27" s="37"/>
    </row>
    <row r="28" spans="1:6" ht="18" customHeight="1">
      <c r="A28" s="30" t="s">
        <v>99</v>
      </c>
      <c r="B28" s="4" t="s">
        <v>100</v>
      </c>
      <c r="C28" s="22">
        <v>20</v>
      </c>
      <c r="D28" s="22">
        <v>20</v>
      </c>
      <c r="E28" s="22"/>
      <c r="F28" s="37"/>
    </row>
    <row r="29" spans="1:6" ht="18" customHeight="1">
      <c r="A29" s="30" t="s">
        <v>101</v>
      </c>
      <c r="B29" s="4" t="s">
        <v>102</v>
      </c>
      <c r="C29" s="22">
        <v>21</v>
      </c>
      <c r="D29" s="22">
        <v>21</v>
      </c>
      <c r="E29" s="22"/>
      <c r="F29" s="37"/>
    </row>
    <row r="30" spans="1:6" ht="18" customHeight="1">
      <c r="A30" s="30" t="s">
        <v>103</v>
      </c>
      <c r="B30" s="4" t="s">
        <v>287</v>
      </c>
      <c r="C30" s="22">
        <v>22</v>
      </c>
      <c r="D30" s="22">
        <v>22</v>
      </c>
      <c r="E30" s="22"/>
      <c r="F30" s="37"/>
    </row>
    <row r="31" spans="1:6" ht="18" customHeight="1">
      <c r="A31" s="30" t="s">
        <v>105</v>
      </c>
      <c r="B31" s="4" t="s">
        <v>106</v>
      </c>
      <c r="C31" s="22">
        <v>23</v>
      </c>
      <c r="D31" s="22">
        <v>23</v>
      </c>
      <c r="E31" s="22"/>
      <c r="F31" s="37"/>
    </row>
    <row r="32" spans="1:6" ht="18" customHeight="1">
      <c r="A32" s="30" t="s">
        <v>107</v>
      </c>
      <c r="B32" s="4" t="s">
        <v>21</v>
      </c>
      <c r="C32" s="22">
        <v>24</v>
      </c>
      <c r="D32" s="22">
        <v>24</v>
      </c>
      <c r="E32" s="22"/>
      <c r="F32" s="37"/>
    </row>
    <row r="33" spans="1:8" ht="18" customHeight="1">
      <c r="A33" s="30" t="s">
        <v>108</v>
      </c>
      <c r="B33" s="4" t="s">
        <v>22</v>
      </c>
      <c r="C33" s="22">
        <v>25</v>
      </c>
      <c r="D33" s="22">
        <v>25</v>
      </c>
      <c r="E33" s="22"/>
      <c r="F33" s="37"/>
    </row>
    <row r="34" spans="1:8" ht="18" customHeight="1">
      <c r="A34" s="30" t="s">
        <v>109</v>
      </c>
      <c r="B34" s="4" t="s">
        <v>23</v>
      </c>
      <c r="C34" s="22">
        <v>26</v>
      </c>
      <c r="D34" s="22">
        <v>26</v>
      </c>
      <c r="E34" s="22"/>
      <c r="F34" s="37"/>
    </row>
    <row r="35" spans="1:8" ht="18" customHeight="1">
      <c r="A35" s="32" t="s">
        <v>220</v>
      </c>
      <c r="B35" s="4" t="s">
        <v>24</v>
      </c>
      <c r="C35" s="22">
        <v>27</v>
      </c>
      <c r="D35" s="22">
        <v>27</v>
      </c>
      <c r="E35" s="22"/>
      <c r="F35" s="37"/>
    </row>
    <row r="36" spans="1:8" ht="18" customHeight="1">
      <c r="A36" s="30" t="s">
        <v>110</v>
      </c>
      <c r="B36" s="4" t="s">
        <v>25</v>
      </c>
      <c r="C36" s="22">
        <v>28</v>
      </c>
      <c r="D36" s="22">
        <v>28</v>
      </c>
      <c r="E36" s="22"/>
      <c r="F36" s="37"/>
    </row>
    <row r="37" spans="1:8" ht="18" customHeight="1">
      <c r="A37" s="30" t="s">
        <v>111</v>
      </c>
      <c r="B37" s="4" t="s">
        <v>26</v>
      </c>
      <c r="C37" s="22">
        <v>29</v>
      </c>
      <c r="D37" s="22">
        <v>29</v>
      </c>
      <c r="E37" s="22"/>
      <c r="F37" s="37"/>
    </row>
    <row r="38" spans="1:8" ht="18" customHeight="1">
      <c r="A38" s="30" t="s">
        <v>112</v>
      </c>
      <c r="B38" s="4" t="s">
        <v>27</v>
      </c>
      <c r="C38" s="22">
        <v>30</v>
      </c>
      <c r="D38" s="22">
        <v>30</v>
      </c>
      <c r="E38" s="22"/>
      <c r="F38" s="37"/>
      <c r="H38" s="48">
        <f>SUM(E23:E37)</f>
        <v>0</v>
      </c>
    </row>
    <row r="39" spans="1:8" ht="18" customHeight="1">
      <c r="A39" s="30" t="s">
        <v>113</v>
      </c>
      <c r="B39" s="4" t="s">
        <v>28</v>
      </c>
      <c r="C39" s="22">
        <v>31</v>
      </c>
      <c r="D39" s="22">
        <v>31</v>
      </c>
      <c r="E39" s="22"/>
      <c r="F39" s="37"/>
    </row>
    <row r="40" spans="1:8" ht="18" customHeight="1">
      <c r="A40" s="30" t="s">
        <v>114</v>
      </c>
      <c r="B40" s="4" t="s">
        <v>65</v>
      </c>
      <c r="C40" s="22">
        <v>32</v>
      </c>
      <c r="D40" s="22">
        <v>32</v>
      </c>
      <c r="E40" s="22"/>
      <c r="F40" s="37"/>
    </row>
    <row r="41" spans="1:8" ht="18" customHeight="1">
      <c r="A41" s="30" t="s">
        <v>115</v>
      </c>
      <c r="B41" s="4" t="s">
        <v>66</v>
      </c>
      <c r="C41" s="22">
        <v>33</v>
      </c>
      <c r="D41" s="22">
        <v>33</v>
      </c>
      <c r="E41" s="22"/>
      <c r="F41" s="37"/>
    </row>
    <row r="42" spans="1:8" ht="18" customHeight="1">
      <c r="A42" s="30" t="s">
        <v>116</v>
      </c>
      <c r="B42" s="4" t="s">
        <v>67</v>
      </c>
      <c r="C42" s="22">
        <v>34</v>
      </c>
      <c r="D42" s="22">
        <v>34</v>
      </c>
      <c r="E42" s="22"/>
      <c r="F42" s="37"/>
    </row>
    <row r="43" spans="1:8" ht="18" customHeight="1">
      <c r="A43" s="30" t="s">
        <v>117</v>
      </c>
      <c r="B43" s="4" t="s">
        <v>68</v>
      </c>
      <c r="C43" s="22">
        <v>35</v>
      </c>
      <c r="D43" s="22">
        <v>35</v>
      </c>
      <c r="E43" s="22"/>
      <c r="F43" s="37"/>
    </row>
    <row r="44" spans="1:8" ht="18" customHeight="1">
      <c r="A44" s="30" t="s">
        <v>118</v>
      </c>
      <c r="B44" s="4" t="s">
        <v>69</v>
      </c>
      <c r="C44" s="22">
        <v>36</v>
      </c>
      <c r="D44" s="22">
        <v>36</v>
      </c>
      <c r="E44" s="22"/>
      <c r="F44" s="37"/>
    </row>
    <row r="45" spans="1:8" ht="18" customHeight="1">
      <c r="A45" s="30" t="s">
        <v>119</v>
      </c>
      <c r="B45" s="4" t="s">
        <v>70</v>
      </c>
      <c r="C45" s="22">
        <v>37</v>
      </c>
      <c r="D45" s="22">
        <v>37</v>
      </c>
      <c r="E45" s="22"/>
      <c r="F45" s="37"/>
    </row>
    <row r="46" spans="1:8" ht="18" customHeight="1">
      <c r="A46" s="30" t="s">
        <v>120</v>
      </c>
      <c r="B46" s="4" t="s">
        <v>71</v>
      </c>
      <c r="C46" s="22">
        <v>38</v>
      </c>
      <c r="D46" s="22">
        <v>38</v>
      </c>
      <c r="E46" s="22"/>
      <c r="F46" s="37"/>
    </row>
    <row r="47" spans="1:8" ht="18" customHeight="1">
      <c r="A47" s="30" t="s">
        <v>121</v>
      </c>
      <c r="B47" s="4" t="s">
        <v>72</v>
      </c>
      <c r="C47" s="22">
        <v>39</v>
      </c>
      <c r="D47" s="22">
        <v>39</v>
      </c>
      <c r="E47" s="22"/>
      <c r="F47" s="37"/>
    </row>
    <row r="48" spans="1:8" ht="18" customHeight="1">
      <c r="A48" s="30" t="s">
        <v>122</v>
      </c>
      <c r="B48" s="4" t="s">
        <v>29</v>
      </c>
      <c r="C48" s="22">
        <v>40</v>
      </c>
      <c r="D48" s="22">
        <v>40</v>
      </c>
      <c r="E48" s="22"/>
      <c r="F48" s="37"/>
    </row>
    <row r="49" spans="1:6" ht="18" customHeight="1">
      <c r="A49" s="30" t="s">
        <v>123</v>
      </c>
      <c r="B49" s="4" t="s">
        <v>30</v>
      </c>
      <c r="C49" s="22">
        <v>41</v>
      </c>
      <c r="D49" s="22">
        <v>41</v>
      </c>
      <c r="E49" s="22"/>
      <c r="F49" s="37"/>
    </row>
    <row r="50" spans="1:6" ht="18" customHeight="1">
      <c r="A50" s="30" t="s">
        <v>124</v>
      </c>
      <c r="B50" s="4" t="s">
        <v>31</v>
      </c>
      <c r="C50" s="22">
        <v>42</v>
      </c>
      <c r="D50" s="22">
        <v>42</v>
      </c>
      <c r="E50" s="22"/>
      <c r="F50" s="37"/>
    </row>
    <row r="51" spans="1:6" ht="18" customHeight="1">
      <c r="A51" s="30" t="s">
        <v>125</v>
      </c>
      <c r="B51" s="4" t="s">
        <v>32</v>
      </c>
      <c r="C51" s="22">
        <v>43</v>
      </c>
      <c r="D51" s="22">
        <v>43</v>
      </c>
      <c r="E51" s="22"/>
      <c r="F51" s="37"/>
    </row>
    <row r="52" spans="1:6" ht="18" customHeight="1">
      <c r="A52" s="30" t="s">
        <v>126</v>
      </c>
      <c r="B52" s="4" t="s">
        <v>33</v>
      </c>
      <c r="C52" s="22">
        <v>44</v>
      </c>
      <c r="D52" s="22">
        <v>44</v>
      </c>
      <c r="E52" s="22"/>
      <c r="F52" s="37"/>
    </row>
    <row r="53" spans="1:6" ht="18" customHeight="1">
      <c r="A53" s="30" t="s">
        <v>127</v>
      </c>
      <c r="B53" s="4" t="s">
        <v>34</v>
      </c>
      <c r="C53" s="22">
        <v>45</v>
      </c>
      <c r="D53" s="22">
        <v>45</v>
      </c>
      <c r="E53" s="22"/>
      <c r="F53" s="37"/>
    </row>
    <row r="54" spans="1:6" ht="18" customHeight="1">
      <c r="A54" s="30" t="s">
        <v>128</v>
      </c>
      <c r="B54" s="4" t="s">
        <v>35</v>
      </c>
      <c r="C54" s="22">
        <v>46</v>
      </c>
      <c r="D54" s="22">
        <v>46</v>
      </c>
      <c r="E54" s="22"/>
      <c r="F54" s="37"/>
    </row>
    <row r="55" spans="1:6" ht="18" customHeight="1">
      <c r="A55" s="30" t="s">
        <v>129</v>
      </c>
      <c r="B55" s="4" t="s">
        <v>36</v>
      </c>
      <c r="C55" s="22">
        <v>47</v>
      </c>
      <c r="D55" s="22">
        <v>47</v>
      </c>
      <c r="E55" s="22"/>
      <c r="F55" s="37"/>
    </row>
    <row r="56" spans="1:6" ht="18" customHeight="1">
      <c r="A56" s="30" t="s">
        <v>130</v>
      </c>
      <c r="B56" s="4" t="s">
        <v>37</v>
      </c>
      <c r="C56" s="22">
        <v>48</v>
      </c>
      <c r="D56" s="22">
        <v>48</v>
      </c>
      <c r="E56" s="22"/>
      <c r="F56" s="37"/>
    </row>
    <row r="57" spans="1:6" ht="18" customHeight="1">
      <c r="A57" s="30" t="s">
        <v>131</v>
      </c>
      <c r="B57" s="4" t="s">
        <v>38</v>
      </c>
      <c r="C57" s="22">
        <v>49</v>
      </c>
      <c r="D57" s="22">
        <v>49</v>
      </c>
      <c r="E57" s="22"/>
      <c r="F57" s="37"/>
    </row>
    <row r="58" spans="1:6" ht="18" customHeight="1">
      <c r="A58" s="30" t="s">
        <v>132</v>
      </c>
      <c r="B58" s="4" t="s">
        <v>39</v>
      </c>
      <c r="C58" s="22">
        <v>50</v>
      </c>
      <c r="D58" s="22">
        <v>50</v>
      </c>
      <c r="E58" s="22"/>
      <c r="F58" s="37"/>
    </row>
    <row r="59" spans="1:6" ht="18" customHeight="1">
      <c r="A59" s="30" t="s">
        <v>133</v>
      </c>
      <c r="B59" s="4" t="s">
        <v>40</v>
      </c>
      <c r="C59" s="22">
        <v>51</v>
      </c>
      <c r="D59" s="22">
        <v>51</v>
      </c>
      <c r="E59" s="22"/>
      <c r="F59" s="37"/>
    </row>
    <row r="60" spans="1:6" ht="18" customHeight="1">
      <c r="A60" s="30" t="s">
        <v>134</v>
      </c>
      <c r="B60" s="4" t="s">
        <v>41</v>
      </c>
      <c r="C60" s="22">
        <v>52</v>
      </c>
      <c r="D60" s="22">
        <v>52</v>
      </c>
      <c r="E60" s="22"/>
      <c r="F60" s="37"/>
    </row>
    <row r="61" spans="1:6" ht="18" customHeight="1">
      <c r="A61" s="30" t="s">
        <v>135</v>
      </c>
      <c r="B61" s="4" t="s">
        <v>42</v>
      </c>
      <c r="C61" s="22">
        <v>53</v>
      </c>
      <c r="D61" s="22">
        <v>53</v>
      </c>
      <c r="E61" s="22"/>
      <c r="F61" s="37"/>
    </row>
    <row r="62" spans="1:6" ht="18" customHeight="1">
      <c r="A62" s="30" t="s">
        <v>136</v>
      </c>
      <c r="B62" s="4" t="s">
        <v>43</v>
      </c>
      <c r="C62" s="22">
        <v>54</v>
      </c>
      <c r="D62" s="22">
        <v>54</v>
      </c>
      <c r="E62" s="22"/>
      <c r="F62" s="37"/>
    </row>
    <row r="63" spans="1:6" ht="18" customHeight="1">
      <c r="A63" s="30" t="s">
        <v>137</v>
      </c>
      <c r="B63" s="4" t="s">
        <v>44</v>
      </c>
      <c r="C63" s="22">
        <v>55</v>
      </c>
      <c r="D63" s="22">
        <v>55</v>
      </c>
      <c r="E63" s="22"/>
      <c r="F63" s="37"/>
    </row>
    <row r="64" spans="1:6" ht="18" customHeight="1">
      <c r="A64" s="30" t="s">
        <v>138</v>
      </c>
      <c r="B64" s="4" t="s">
        <v>45</v>
      </c>
      <c r="C64" s="22">
        <v>56</v>
      </c>
      <c r="D64" s="22">
        <v>56</v>
      </c>
      <c r="E64" s="22"/>
      <c r="F64" s="37"/>
    </row>
    <row r="65" spans="1:7" ht="18" customHeight="1">
      <c r="A65" s="30" t="s">
        <v>139</v>
      </c>
      <c r="B65" s="4" t="s">
        <v>46</v>
      </c>
      <c r="C65" s="22">
        <v>57</v>
      </c>
      <c r="D65" s="22">
        <v>57</v>
      </c>
      <c r="E65" s="22"/>
      <c r="F65" s="37"/>
    </row>
    <row r="66" spans="1:7" ht="18" customHeight="1">
      <c r="A66" s="30" t="s">
        <v>140</v>
      </c>
      <c r="B66" s="4" t="s">
        <v>47</v>
      </c>
      <c r="C66" s="22">
        <v>58</v>
      </c>
      <c r="D66" s="22">
        <v>58</v>
      </c>
      <c r="E66" s="22"/>
      <c r="F66" s="37"/>
    </row>
    <row r="67" spans="1:7" ht="18" customHeight="1">
      <c r="A67" s="30" t="s">
        <v>141</v>
      </c>
      <c r="B67" s="4" t="s">
        <v>48</v>
      </c>
      <c r="C67" s="22">
        <v>59</v>
      </c>
      <c r="D67" s="22">
        <v>59</v>
      </c>
      <c r="E67" s="22"/>
      <c r="F67" s="37"/>
    </row>
    <row r="68" spans="1:7" ht="14.25">
      <c r="A68" s="41" t="s">
        <v>142</v>
      </c>
      <c r="B68" s="39" t="s">
        <v>49</v>
      </c>
      <c r="C68" s="22">
        <v>60</v>
      </c>
      <c r="D68" s="22">
        <v>60</v>
      </c>
      <c r="E68" s="42"/>
      <c r="F68" s="43"/>
    </row>
    <row r="72" spans="1:7">
      <c r="A72" s="3"/>
    </row>
    <row r="73" spans="1:7">
      <c r="A73" s="49" t="s">
        <v>273</v>
      </c>
      <c r="C73" s="50" t="s">
        <v>274</v>
      </c>
      <c r="D73" s="50"/>
    </row>
    <row r="74" spans="1:7" ht="14.25">
      <c r="A74" s="21" t="s">
        <v>275</v>
      </c>
      <c r="C74" s="48">
        <f>C20-(C9+C10+C12+C11+C13+C14+C15+C16+C17+C18+C19)</f>
        <v>-54</v>
      </c>
      <c r="D74" s="48">
        <f t="shared" ref="D74:F74" si="0">D20-(D9+D10+D12+D11+D13+D14+D15+D16+D17+D18+D19)</f>
        <v>-54</v>
      </c>
      <c r="E74" s="48">
        <f t="shared" si="0"/>
        <v>0</v>
      </c>
      <c r="F74" s="48">
        <f t="shared" si="0"/>
        <v>0</v>
      </c>
    </row>
    <row r="75" spans="1:7" ht="28.5">
      <c r="A75" s="21" t="s">
        <v>276</v>
      </c>
      <c r="C75" s="48">
        <f>C38-(C21+C22+C23+C24+C25+C26+C27+C28+C29+C30+C31+C32+C33+C34+C35+C36+C37)</f>
        <v>-327</v>
      </c>
      <c r="D75" s="48">
        <f t="shared" ref="D75:F75" si="1">D38-(D21+D22+D23+D24+D25+D26+D27+D28+D29+D30+D31+D32+D33+D34+D35+D36+D37)</f>
        <v>-327</v>
      </c>
      <c r="E75" s="48">
        <f t="shared" si="1"/>
        <v>0</v>
      </c>
      <c r="F75" s="48">
        <f t="shared" si="1"/>
        <v>0</v>
      </c>
    </row>
    <row r="76" spans="1:7" ht="14.25">
      <c r="A76" s="21" t="s">
        <v>113</v>
      </c>
      <c r="C76" s="48">
        <f>C39-(C20+C38)</f>
        <v>-11</v>
      </c>
      <c r="D76" s="48">
        <f t="shared" ref="D76:F76" si="2">D39-(D20+D38)</f>
        <v>-11</v>
      </c>
      <c r="E76" s="48">
        <f t="shared" si="2"/>
        <v>0</v>
      </c>
      <c r="F76" s="48">
        <f t="shared" si="2"/>
        <v>0</v>
      </c>
    </row>
    <row r="77" spans="1:7" ht="14.25">
      <c r="A77" s="21" t="s">
        <v>126</v>
      </c>
      <c r="C77" s="48">
        <f>C52-SUM(C40:C51)</f>
        <v>-406</v>
      </c>
      <c r="D77" s="48">
        <f t="shared" ref="D77:F77" si="3">D52-SUM(D40:D51)</f>
        <v>-406</v>
      </c>
      <c r="E77" s="48">
        <f t="shared" si="3"/>
        <v>0</v>
      </c>
      <c r="F77" s="48">
        <f t="shared" si="3"/>
        <v>0</v>
      </c>
    </row>
    <row r="78" spans="1:7" ht="14.25">
      <c r="A78" s="21" t="s">
        <v>134</v>
      </c>
      <c r="C78" s="48">
        <f>C60-SUM(C53:C59)</f>
        <v>-284</v>
      </c>
      <c r="D78" s="48">
        <f>D60-SUM(D53:D59)</f>
        <v>-284</v>
      </c>
      <c r="E78" s="48">
        <f t="shared" ref="E78:F78" si="4">E60-SUM(E53:E59)</f>
        <v>0</v>
      </c>
      <c r="F78" s="48">
        <f t="shared" si="4"/>
        <v>0</v>
      </c>
      <c r="G78" s="48"/>
    </row>
    <row r="79" spans="1:7" ht="14.25">
      <c r="A79" s="21" t="s">
        <v>135</v>
      </c>
      <c r="C79" s="48">
        <f>C61-(C60+C52)</f>
        <v>-43</v>
      </c>
      <c r="D79" s="48">
        <f t="shared" ref="D79:F79" si="5">D61-(D60+D52)</f>
        <v>-43</v>
      </c>
      <c r="E79" s="48">
        <f t="shared" si="5"/>
        <v>0</v>
      </c>
      <c r="F79" s="48">
        <f t="shared" si="5"/>
        <v>0</v>
      </c>
    </row>
    <row r="80" spans="1:7" ht="14.25">
      <c r="A80" s="21" t="s">
        <v>141</v>
      </c>
      <c r="C80" s="48">
        <f>C67-(C62+C63-C64+C65+C66)</f>
        <v>-109</v>
      </c>
      <c r="D80" s="48">
        <f t="shared" ref="D80:F80" si="6">D67-(D62+D63-D64+D65+D66)</f>
        <v>-109</v>
      </c>
      <c r="E80" s="48">
        <f t="shared" si="6"/>
        <v>0</v>
      </c>
      <c r="F80" s="48">
        <f t="shared" si="6"/>
        <v>0</v>
      </c>
    </row>
    <row r="81" spans="1:6" ht="14.25">
      <c r="A81" s="21" t="s">
        <v>142</v>
      </c>
      <c r="C81" s="48">
        <f>C68-(C61+C67)</f>
        <v>-52</v>
      </c>
      <c r="D81" s="48">
        <f t="shared" ref="D81:F81" si="7">D68-(D61+D67)</f>
        <v>-52</v>
      </c>
      <c r="E81" s="48">
        <f t="shared" si="7"/>
        <v>0</v>
      </c>
      <c r="F81" s="48">
        <f t="shared" si="7"/>
        <v>0</v>
      </c>
    </row>
    <row r="82" spans="1:6" ht="14.25">
      <c r="A82" s="51" t="s">
        <v>277</v>
      </c>
      <c r="C82" s="48">
        <f>C39-C68</f>
        <v>-29</v>
      </c>
      <c r="D82" s="48">
        <f t="shared" ref="D82:F82" si="8">D39-D68</f>
        <v>-29</v>
      </c>
      <c r="E82" s="48">
        <f t="shared" si="8"/>
        <v>0</v>
      </c>
      <c r="F82" s="48">
        <f t="shared" si="8"/>
        <v>0</v>
      </c>
    </row>
  </sheetData>
  <mergeCells count="1">
    <mergeCell ref="A1:F1"/>
  </mergeCells>
  <phoneticPr fontId="4" type="noConversion"/>
  <pageMargins left="0.75" right="0.75" top="1" bottom="1" header="0.51180555555555596" footer="0.51180555555555596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G87"/>
  <sheetViews>
    <sheetView workbookViewId="0">
      <pane ySplit="8" topLeftCell="A9" activePane="bottomLeft" state="frozen"/>
      <selection pane="bottomLeft" activeCell="D3" sqref="D3"/>
    </sheetView>
  </sheetViews>
  <sheetFormatPr defaultColWidth="9" defaultRowHeight="13.5"/>
  <cols>
    <col min="1" max="1" width="54.5" customWidth="1"/>
    <col min="2" max="2" width="18.875" customWidth="1"/>
    <col min="3" max="3" width="25.375" customWidth="1"/>
    <col min="4" max="4" width="25.625" customWidth="1"/>
    <col min="5" max="5" width="20.125" customWidth="1"/>
    <col min="6" max="6" width="26.75" customWidth="1"/>
    <col min="7" max="7" width="13.875" bestFit="1" customWidth="1"/>
  </cols>
  <sheetData>
    <row r="1" spans="1:7" ht="18.75">
      <c r="A1" s="67" t="s">
        <v>264</v>
      </c>
      <c r="B1" s="68"/>
      <c r="C1" s="68"/>
      <c r="D1" s="68"/>
      <c r="E1" s="68"/>
      <c r="F1" s="68"/>
    </row>
    <row r="2" spans="1:7">
      <c r="A2" s="18" t="s">
        <v>0</v>
      </c>
      <c r="B2" s="18" t="s">
        <v>1</v>
      </c>
      <c r="C2" s="56"/>
    </row>
    <row r="3" spans="1:7" ht="15.95" customHeight="1">
      <c r="A3" s="8" t="s">
        <v>57</v>
      </c>
      <c r="B3" s="4" t="s">
        <v>58</v>
      </c>
      <c r="C3" s="27" t="s">
        <v>286</v>
      </c>
      <c r="D3" s="27" t="s">
        <v>286</v>
      </c>
      <c r="E3" s="27"/>
      <c r="F3" s="27"/>
    </row>
    <row r="4" spans="1:7" ht="15.95" customHeight="1">
      <c r="A4" s="8" t="s">
        <v>218</v>
      </c>
      <c r="B4" s="4" t="s">
        <v>219</v>
      </c>
      <c r="C4" s="24"/>
      <c r="D4" s="24"/>
      <c r="E4" s="24"/>
      <c r="F4" s="24"/>
    </row>
    <row r="5" spans="1:7" ht="15.95" customHeight="1">
      <c r="A5" s="8" t="s">
        <v>55</v>
      </c>
      <c r="B5" s="4" t="s">
        <v>56</v>
      </c>
      <c r="C5" s="28">
        <v>2017</v>
      </c>
      <c r="D5" s="28">
        <v>2016</v>
      </c>
      <c r="E5" s="28"/>
      <c r="F5" s="28"/>
    </row>
    <row r="6" spans="1:7" ht="15.95" customHeight="1">
      <c r="A6" s="8" t="s">
        <v>53</v>
      </c>
      <c r="B6" s="4" t="s">
        <v>54</v>
      </c>
      <c r="C6" s="62">
        <v>43100</v>
      </c>
      <c r="D6" s="62">
        <v>42735</v>
      </c>
      <c r="E6" s="24"/>
      <c r="F6" s="25"/>
    </row>
    <row r="7" spans="1:7" ht="15.95" customHeight="1">
      <c r="A7" s="8" t="s">
        <v>59</v>
      </c>
      <c r="B7" s="4" t="s">
        <v>60</v>
      </c>
      <c r="C7" s="4"/>
      <c r="D7" s="24"/>
      <c r="E7" s="24"/>
      <c r="F7" s="24"/>
    </row>
    <row r="8" spans="1:7" ht="17.25" customHeight="1" thickBot="1">
      <c r="A8" s="10" t="s">
        <v>61</v>
      </c>
      <c r="B8" s="20" t="s">
        <v>62</v>
      </c>
      <c r="C8" s="20"/>
      <c r="D8" s="26"/>
      <c r="E8" s="26"/>
      <c r="F8" s="26"/>
    </row>
    <row r="9" spans="1:7" ht="15.95" customHeight="1" thickBot="1">
      <c r="A9" s="44" t="s">
        <v>143</v>
      </c>
      <c r="B9" s="45" t="s">
        <v>2</v>
      </c>
      <c r="C9" s="46">
        <v>1</v>
      </c>
      <c r="D9" s="58">
        <v>1</v>
      </c>
      <c r="E9" s="46"/>
      <c r="F9" s="46"/>
    </row>
    <row r="10" spans="1:7" ht="15.95" customHeight="1" thickBot="1">
      <c r="A10" s="21" t="s">
        <v>144</v>
      </c>
      <c r="B10" s="34" t="s">
        <v>3</v>
      </c>
      <c r="C10" s="46">
        <v>2</v>
      </c>
      <c r="D10" s="58">
        <v>2</v>
      </c>
      <c r="E10" s="35"/>
      <c r="F10" s="35"/>
    </row>
    <row r="11" spans="1:7" ht="15.95" customHeight="1" thickBot="1">
      <c r="A11" s="21" t="s">
        <v>145</v>
      </c>
      <c r="B11" s="36" t="s">
        <v>5</v>
      </c>
      <c r="C11" s="46">
        <v>3</v>
      </c>
      <c r="D11" s="58">
        <v>3</v>
      </c>
      <c r="E11" s="33"/>
      <c r="F11" s="33"/>
    </row>
    <row r="12" spans="1:7" ht="15.95" customHeight="1" thickBot="1">
      <c r="A12" s="21" t="s">
        <v>146</v>
      </c>
      <c r="B12" s="34" t="s">
        <v>78</v>
      </c>
      <c r="C12" s="46">
        <v>4</v>
      </c>
      <c r="D12" s="58">
        <v>4</v>
      </c>
      <c r="E12" s="35"/>
      <c r="F12" s="35"/>
      <c r="G12" s="59">
        <f>SUM(C9:C11)</f>
        <v>6</v>
      </c>
    </row>
    <row r="13" spans="1:7" ht="15.95" customHeight="1" thickBot="1">
      <c r="A13" s="21" t="s">
        <v>147</v>
      </c>
      <c r="B13" s="36" t="s">
        <v>6</v>
      </c>
      <c r="C13" s="46">
        <v>5</v>
      </c>
      <c r="D13" s="58">
        <v>5</v>
      </c>
      <c r="E13" s="33"/>
      <c r="F13" s="33"/>
    </row>
    <row r="14" spans="1:7" ht="15.95" customHeight="1" thickBot="1">
      <c r="A14" s="21" t="s">
        <v>148</v>
      </c>
      <c r="B14" s="34" t="s">
        <v>7</v>
      </c>
      <c r="C14" s="46">
        <v>6</v>
      </c>
      <c r="D14" s="58">
        <v>6</v>
      </c>
      <c r="E14" s="35"/>
      <c r="F14" s="35"/>
    </row>
    <row r="15" spans="1:7" ht="15.95" customHeight="1" thickBot="1">
      <c r="A15" s="21" t="s">
        <v>149</v>
      </c>
      <c r="B15" s="36" t="s">
        <v>84</v>
      </c>
      <c r="C15" s="46">
        <v>7</v>
      </c>
      <c r="D15" s="58">
        <v>7</v>
      </c>
      <c r="E15" s="33"/>
      <c r="F15" s="33"/>
    </row>
    <row r="16" spans="1:7" ht="15.95" customHeight="1" thickBot="1">
      <c r="A16" s="21" t="s">
        <v>150</v>
      </c>
      <c r="B16" s="34" t="s">
        <v>151</v>
      </c>
      <c r="C16" s="46">
        <v>8</v>
      </c>
      <c r="D16" s="58">
        <v>8</v>
      </c>
      <c r="E16" s="35"/>
      <c r="F16" s="35"/>
    </row>
    <row r="17" spans="1:7" ht="15.95" customHeight="1" thickBot="1">
      <c r="A17" s="21" t="s">
        <v>152</v>
      </c>
      <c r="B17" s="36" t="s">
        <v>87</v>
      </c>
      <c r="C17" s="46">
        <v>9</v>
      </c>
      <c r="D17" s="58">
        <v>9</v>
      </c>
      <c r="E17" s="33"/>
      <c r="F17" s="33"/>
      <c r="G17" s="59">
        <f>SUM(C13:C16)</f>
        <v>26</v>
      </c>
    </row>
    <row r="18" spans="1:7" ht="15.95" customHeight="1" thickBot="1">
      <c r="A18" s="21" t="s">
        <v>153</v>
      </c>
      <c r="B18" s="34" t="s">
        <v>9</v>
      </c>
      <c r="C18" s="46">
        <v>10</v>
      </c>
      <c r="D18" s="58">
        <v>10</v>
      </c>
      <c r="E18" s="35"/>
      <c r="F18" s="35"/>
    </row>
    <row r="19" spans="1:7" ht="15.95" customHeight="1" thickBot="1">
      <c r="A19" s="21" t="s">
        <v>154</v>
      </c>
      <c r="B19" s="36" t="s">
        <v>10</v>
      </c>
      <c r="C19" s="46">
        <v>11</v>
      </c>
      <c r="D19" s="58">
        <v>11</v>
      </c>
      <c r="E19" s="33"/>
      <c r="F19" s="33"/>
    </row>
    <row r="20" spans="1:7" ht="15.95" customHeight="1" thickBot="1">
      <c r="A20" s="21" t="s">
        <v>155</v>
      </c>
      <c r="B20" s="34" t="s">
        <v>11</v>
      </c>
      <c r="C20" s="46">
        <v>12</v>
      </c>
      <c r="D20" s="58">
        <v>12</v>
      </c>
      <c r="E20" s="35"/>
      <c r="F20" s="35"/>
    </row>
    <row r="21" spans="1:7" ht="15.95" customHeight="1" thickBot="1">
      <c r="A21" s="47" t="s">
        <v>156</v>
      </c>
      <c r="B21" s="36" t="s">
        <v>12</v>
      </c>
      <c r="C21" s="46">
        <v>13</v>
      </c>
      <c r="D21" s="58">
        <v>13</v>
      </c>
      <c r="E21" s="33"/>
      <c r="F21" s="33"/>
    </row>
    <row r="22" spans="1:7" ht="15.95" customHeight="1" thickBot="1">
      <c r="A22" s="21" t="s">
        <v>157</v>
      </c>
      <c r="B22" s="34" t="s">
        <v>13</v>
      </c>
      <c r="C22" s="46">
        <v>14</v>
      </c>
      <c r="D22" s="58">
        <v>14</v>
      </c>
      <c r="E22" s="35"/>
      <c r="F22" s="35"/>
    </row>
    <row r="23" spans="1:7" ht="15.95" customHeight="1" thickBot="1">
      <c r="A23" s="21" t="s">
        <v>158</v>
      </c>
      <c r="B23" s="36" t="s">
        <v>159</v>
      </c>
      <c r="C23" s="46">
        <v>15</v>
      </c>
      <c r="D23" s="58">
        <v>15</v>
      </c>
      <c r="E23" s="33"/>
      <c r="F23" s="33"/>
    </row>
    <row r="24" spans="1:7" ht="15.95" customHeight="1" thickBot="1">
      <c r="A24" s="21" t="s">
        <v>160</v>
      </c>
      <c r="B24" s="34" t="s">
        <v>15</v>
      </c>
      <c r="C24" s="46">
        <v>16</v>
      </c>
      <c r="D24" s="58">
        <v>16</v>
      </c>
      <c r="E24" s="35"/>
      <c r="F24" s="35"/>
    </row>
    <row r="25" spans="1:7" ht="15.95" customHeight="1" thickBot="1">
      <c r="A25" s="21" t="s">
        <v>161</v>
      </c>
      <c r="B25" s="36" t="s">
        <v>162</v>
      </c>
      <c r="C25" s="46">
        <v>17</v>
      </c>
      <c r="D25" s="58">
        <v>17</v>
      </c>
      <c r="E25" s="33"/>
      <c r="F25" s="33"/>
    </row>
    <row r="26" spans="1:7" ht="15.95" customHeight="1" thickBot="1">
      <c r="A26" s="21" t="s">
        <v>163</v>
      </c>
      <c r="B26" s="34" t="s">
        <v>164</v>
      </c>
      <c r="C26" s="46">
        <v>18</v>
      </c>
      <c r="D26" s="58">
        <v>18</v>
      </c>
      <c r="E26" s="35"/>
      <c r="F26" s="35"/>
    </row>
    <row r="27" spans="1:7" ht="15.95" customHeight="1" thickBot="1">
      <c r="A27" s="21" t="s">
        <v>165</v>
      </c>
      <c r="B27" s="36" t="s">
        <v>18</v>
      </c>
      <c r="C27" s="46">
        <v>19</v>
      </c>
      <c r="D27" s="58">
        <v>19</v>
      </c>
      <c r="E27" s="33"/>
      <c r="F27" s="33"/>
    </row>
    <row r="28" spans="1:7" ht="15.95" customHeight="1" thickBot="1">
      <c r="A28" s="21" t="s">
        <v>63</v>
      </c>
      <c r="B28" s="34" t="s">
        <v>19</v>
      </c>
      <c r="C28" s="46">
        <v>20</v>
      </c>
      <c r="D28" s="58">
        <v>20</v>
      </c>
      <c r="E28" s="35"/>
      <c r="F28" s="35"/>
    </row>
    <row r="29" spans="1:7" ht="15.95" customHeight="1" thickBot="1">
      <c r="A29" s="21" t="s">
        <v>166</v>
      </c>
      <c r="B29" s="36" t="s">
        <v>20</v>
      </c>
      <c r="C29" s="46">
        <v>21</v>
      </c>
      <c r="D29" s="58">
        <v>21</v>
      </c>
      <c r="E29" s="33"/>
      <c r="F29" s="33"/>
    </row>
    <row r="30" spans="1:7" ht="15.95" customHeight="1" thickBot="1">
      <c r="A30" s="21" t="s">
        <v>64</v>
      </c>
      <c r="B30" s="34" t="s">
        <v>104</v>
      </c>
      <c r="C30" s="46">
        <v>22</v>
      </c>
      <c r="D30" s="58">
        <v>22</v>
      </c>
      <c r="E30" s="35"/>
      <c r="F30" s="35"/>
    </row>
    <row r="31" spans="1:7" ht="15.95" customHeight="1" thickBot="1">
      <c r="A31" s="21" t="s">
        <v>167</v>
      </c>
      <c r="B31" s="36" t="s">
        <v>106</v>
      </c>
      <c r="C31" s="46">
        <v>23</v>
      </c>
      <c r="D31" s="58">
        <v>23</v>
      </c>
      <c r="E31" s="33"/>
      <c r="F31" s="33"/>
    </row>
    <row r="32" spans="1:7" ht="15.95" customHeight="1" thickBot="1">
      <c r="A32" s="21" t="s">
        <v>168</v>
      </c>
      <c r="B32" s="34" t="s">
        <v>169</v>
      </c>
      <c r="C32" s="46">
        <v>24</v>
      </c>
      <c r="D32" s="58">
        <v>24</v>
      </c>
      <c r="E32" s="35"/>
      <c r="F32" s="35"/>
    </row>
    <row r="33" spans="1:6" ht="15.95" customHeight="1" thickBot="1">
      <c r="A33" s="21" t="s">
        <v>170</v>
      </c>
      <c r="B33" s="36" t="s">
        <v>171</v>
      </c>
      <c r="C33" s="46">
        <v>25</v>
      </c>
      <c r="D33" s="58">
        <v>25</v>
      </c>
      <c r="E33" s="33"/>
      <c r="F33" s="33"/>
    </row>
    <row r="34" spans="1:6" ht="15.95" customHeight="1" thickBot="1">
      <c r="A34" s="21" t="s">
        <v>172</v>
      </c>
      <c r="B34" s="34" t="s">
        <v>173</v>
      </c>
      <c r="C34" s="46">
        <v>26</v>
      </c>
      <c r="D34" s="58">
        <v>26</v>
      </c>
      <c r="E34" s="35"/>
      <c r="F34" s="35"/>
    </row>
    <row r="35" spans="1:6" ht="15.95" customHeight="1" thickBot="1">
      <c r="A35" s="21" t="s">
        <v>266</v>
      </c>
      <c r="B35" s="36" t="s">
        <v>174</v>
      </c>
      <c r="C35" s="46">
        <v>27</v>
      </c>
      <c r="D35" s="58">
        <v>27</v>
      </c>
      <c r="E35" s="33"/>
      <c r="F35" s="33"/>
    </row>
    <row r="36" spans="1:6" ht="15.95" customHeight="1" thickBot="1">
      <c r="A36" s="21" t="s">
        <v>175</v>
      </c>
      <c r="B36" s="34" t="s">
        <v>176</v>
      </c>
      <c r="C36" s="46">
        <v>28</v>
      </c>
      <c r="D36" s="58">
        <v>28</v>
      </c>
      <c r="E36" s="35"/>
      <c r="F36" s="35"/>
    </row>
    <row r="37" spans="1:6" ht="15.95" customHeight="1" thickBot="1">
      <c r="A37" s="21" t="s">
        <v>177</v>
      </c>
      <c r="B37" s="36" t="s">
        <v>178</v>
      </c>
      <c r="C37" s="46">
        <v>29</v>
      </c>
      <c r="D37" s="58">
        <v>29</v>
      </c>
      <c r="E37" s="33"/>
      <c r="F37" s="33"/>
    </row>
    <row r="38" spans="1:6" ht="15.95" customHeight="1" thickBot="1">
      <c r="A38" s="21" t="s">
        <v>179</v>
      </c>
      <c r="B38" s="34" t="s">
        <v>27</v>
      </c>
      <c r="C38" s="46">
        <v>30</v>
      </c>
      <c r="D38" s="58">
        <v>30</v>
      </c>
      <c r="E38" s="35"/>
      <c r="F38" s="35"/>
    </row>
    <row r="39" spans="1:6" ht="15.95" customHeight="1" thickBot="1">
      <c r="A39" s="21" t="s">
        <v>180</v>
      </c>
      <c r="B39" s="36" t="s">
        <v>28</v>
      </c>
      <c r="C39" s="46">
        <v>31</v>
      </c>
      <c r="D39" s="58">
        <v>31</v>
      </c>
      <c r="E39" s="33"/>
      <c r="F39" s="33"/>
    </row>
    <row r="40" spans="1:6" ht="15.95" customHeight="1" thickBot="1">
      <c r="A40" s="21" t="s">
        <v>181</v>
      </c>
      <c r="B40" s="34" t="s">
        <v>182</v>
      </c>
      <c r="C40" s="46">
        <v>32</v>
      </c>
      <c r="D40" s="58">
        <v>32</v>
      </c>
      <c r="E40" s="35"/>
      <c r="F40" s="35"/>
    </row>
    <row r="41" spans="1:6" ht="15.95" customHeight="1" thickBot="1">
      <c r="A41" s="21" t="s">
        <v>232</v>
      </c>
      <c r="B41" s="36" t="s">
        <v>66</v>
      </c>
      <c r="C41" s="46">
        <v>33</v>
      </c>
      <c r="D41" s="58">
        <v>33</v>
      </c>
      <c r="E41" s="33"/>
      <c r="F41" s="33"/>
    </row>
    <row r="42" spans="1:6" ht="15.95" customHeight="1" thickBot="1">
      <c r="A42" s="21" t="s">
        <v>233</v>
      </c>
      <c r="B42" s="34" t="s">
        <v>183</v>
      </c>
      <c r="C42" s="46">
        <v>34</v>
      </c>
      <c r="D42" s="58">
        <v>34</v>
      </c>
      <c r="E42" s="35"/>
      <c r="F42" s="35"/>
    </row>
    <row r="43" spans="1:6" ht="15.95" customHeight="1" thickBot="1">
      <c r="A43" s="21" t="s">
        <v>234</v>
      </c>
      <c r="B43" s="36" t="s">
        <v>68</v>
      </c>
      <c r="C43" s="46">
        <v>35</v>
      </c>
      <c r="D43" s="58">
        <v>35</v>
      </c>
      <c r="E43" s="33"/>
      <c r="F43" s="33"/>
    </row>
    <row r="44" spans="1:6" ht="15.95" customHeight="1" thickBot="1">
      <c r="A44" s="21" t="s">
        <v>235</v>
      </c>
      <c r="B44" s="34" t="s">
        <v>184</v>
      </c>
      <c r="C44" s="46">
        <v>36</v>
      </c>
      <c r="D44" s="58">
        <v>36</v>
      </c>
      <c r="E44" s="35"/>
      <c r="F44" s="35"/>
    </row>
    <row r="45" spans="1:6" ht="15.95" customHeight="1" thickBot="1">
      <c r="A45" s="21" t="s">
        <v>236</v>
      </c>
      <c r="B45" s="36" t="s">
        <v>185</v>
      </c>
      <c r="C45" s="46">
        <v>37</v>
      </c>
      <c r="D45" s="58">
        <v>37</v>
      </c>
      <c r="E45" s="33"/>
      <c r="F45" s="33"/>
    </row>
    <row r="46" spans="1:6" ht="15.95" customHeight="1" thickBot="1">
      <c r="A46" s="21" t="s">
        <v>237</v>
      </c>
      <c r="B46" s="34" t="s">
        <v>186</v>
      </c>
      <c r="C46" s="46">
        <v>38</v>
      </c>
      <c r="D46" s="58">
        <v>38</v>
      </c>
      <c r="E46" s="35"/>
      <c r="F46" s="35"/>
    </row>
    <row r="47" spans="1:6" ht="15.95" customHeight="1" thickBot="1">
      <c r="A47" s="21" t="s">
        <v>238</v>
      </c>
      <c r="B47" s="36" t="s">
        <v>187</v>
      </c>
      <c r="C47" s="46">
        <v>39</v>
      </c>
      <c r="D47" s="58">
        <v>39</v>
      </c>
      <c r="E47" s="33"/>
      <c r="F47" s="33"/>
    </row>
    <row r="48" spans="1:6" ht="15.95" customHeight="1" thickBot="1">
      <c r="A48" s="21" t="s">
        <v>239</v>
      </c>
      <c r="B48" s="34" t="s">
        <v>29</v>
      </c>
      <c r="C48" s="46">
        <v>40</v>
      </c>
      <c r="D48" s="58">
        <v>40</v>
      </c>
      <c r="E48" s="35"/>
      <c r="F48" s="35"/>
    </row>
    <row r="49" spans="1:6" ht="15.95" customHeight="1" thickBot="1">
      <c r="A49" s="21" t="s">
        <v>240</v>
      </c>
      <c r="B49" s="36" t="s">
        <v>30</v>
      </c>
      <c r="C49" s="46">
        <v>41</v>
      </c>
      <c r="D49" s="58">
        <v>41</v>
      </c>
      <c r="E49" s="33"/>
      <c r="F49" s="33"/>
    </row>
    <row r="50" spans="1:6" ht="15.95" customHeight="1" thickBot="1">
      <c r="A50" s="21" t="s">
        <v>241</v>
      </c>
      <c r="B50" s="34" t="s">
        <v>31</v>
      </c>
      <c r="C50" s="46">
        <v>42</v>
      </c>
      <c r="D50" s="58">
        <v>42</v>
      </c>
      <c r="E50" s="35"/>
      <c r="F50" s="35"/>
    </row>
    <row r="51" spans="1:6" ht="15.95" customHeight="1" thickBot="1">
      <c r="A51" s="21" t="s">
        <v>242</v>
      </c>
      <c r="B51" s="36" t="s">
        <v>188</v>
      </c>
      <c r="C51" s="46">
        <v>43</v>
      </c>
      <c r="D51" s="58">
        <v>43</v>
      </c>
      <c r="E51" s="33"/>
      <c r="F51" s="33"/>
    </row>
    <row r="52" spans="1:6" ht="15.95" customHeight="1" thickBot="1">
      <c r="A52" s="21" t="s">
        <v>243</v>
      </c>
      <c r="B52" s="34" t="s">
        <v>33</v>
      </c>
      <c r="C52" s="46">
        <v>44</v>
      </c>
      <c r="D52" s="58">
        <v>44</v>
      </c>
      <c r="E52" s="35"/>
      <c r="F52" s="35"/>
    </row>
    <row r="53" spans="1:6" ht="15.95" customHeight="1" thickBot="1">
      <c r="A53" s="21" t="s">
        <v>244</v>
      </c>
      <c r="B53" s="36" t="s">
        <v>189</v>
      </c>
      <c r="C53" s="46">
        <v>45</v>
      </c>
      <c r="D53" s="58">
        <v>45</v>
      </c>
      <c r="E53" s="33"/>
      <c r="F53" s="33"/>
    </row>
    <row r="54" spans="1:6" ht="15.95" customHeight="1" thickBot="1">
      <c r="A54" s="21" t="s">
        <v>245</v>
      </c>
      <c r="B54" s="34" t="s">
        <v>190</v>
      </c>
      <c r="C54" s="46">
        <v>46</v>
      </c>
      <c r="D54" s="58">
        <v>46</v>
      </c>
      <c r="E54" s="35"/>
      <c r="F54" s="35"/>
    </row>
    <row r="55" spans="1:6" ht="15.95" customHeight="1" thickBot="1">
      <c r="A55" s="21" t="s">
        <v>246</v>
      </c>
      <c r="B55" s="36" t="s">
        <v>191</v>
      </c>
      <c r="C55" s="46">
        <v>47</v>
      </c>
      <c r="D55" s="58">
        <v>47</v>
      </c>
      <c r="E55" s="33"/>
      <c r="F55" s="33"/>
    </row>
    <row r="56" spans="1:6" ht="15.95" customHeight="1" thickBot="1">
      <c r="A56" s="21" t="s">
        <v>247</v>
      </c>
      <c r="B56" s="34" t="s">
        <v>192</v>
      </c>
      <c r="C56" s="46">
        <v>48</v>
      </c>
      <c r="D56" s="58">
        <v>48</v>
      </c>
      <c r="E56" s="35"/>
      <c r="F56" s="35"/>
    </row>
    <row r="57" spans="1:6" ht="15.95" customHeight="1" thickBot="1">
      <c r="A57" s="21" t="s">
        <v>248</v>
      </c>
      <c r="B57" s="36" t="s">
        <v>193</v>
      </c>
      <c r="C57" s="46">
        <v>49</v>
      </c>
      <c r="D57" s="58">
        <v>49</v>
      </c>
      <c r="E57" s="33"/>
      <c r="F57" s="33"/>
    </row>
    <row r="58" spans="1:6" ht="15.95" customHeight="1" thickBot="1">
      <c r="A58" s="21" t="s">
        <v>249</v>
      </c>
      <c r="B58" s="34" t="s">
        <v>39</v>
      </c>
      <c r="C58" s="46">
        <v>50</v>
      </c>
      <c r="D58" s="58">
        <v>50</v>
      </c>
      <c r="E58" s="35"/>
      <c r="F58" s="35"/>
    </row>
    <row r="59" spans="1:6" ht="15.95" customHeight="1" thickBot="1">
      <c r="A59" s="21" t="s">
        <v>250</v>
      </c>
      <c r="B59" s="36" t="s">
        <v>40</v>
      </c>
      <c r="C59" s="46">
        <v>51</v>
      </c>
      <c r="D59" s="58">
        <v>51</v>
      </c>
      <c r="E59" s="33"/>
      <c r="F59" s="33"/>
    </row>
    <row r="60" spans="1:6" ht="15.95" customHeight="1" thickBot="1">
      <c r="A60" s="21" t="s">
        <v>251</v>
      </c>
      <c r="B60" s="34" t="s">
        <v>41</v>
      </c>
      <c r="C60" s="46">
        <v>52</v>
      </c>
      <c r="D60" s="58">
        <v>52</v>
      </c>
      <c r="E60" s="35"/>
      <c r="F60" s="35"/>
    </row>
    <row r="61" spans="1:6" ht="15.95" customHeight="1" thickBot="1">
      <c r="A61" s="21" t="s">
        <v>252</v>
      </c>
      <c r="B61" s="36" t="s">
        <v>42</v>
      </c>
      <c r="C61" s="46">
        <v>53</v>
      </c>
      <c r="D61" s="58">
        <v>53</v>
      </c>
      <c r="E61" s="33"/>
      <c r="F61" s="33"/>
    </row>
    <row r="62" spans="1:6" ht="15.95" customHeight="1" thickBot="1">
      <c r="A62" s="21" t="s">
        <v>253</v>
      </c>
      <c r="B62" s="34" t="s">
        <v>43</v>
      </c>
      <c r="C62" s="46">
        <v>54</v>
      </c>
      <c r="D62" s="58">
        <v>54</v>
      </c>
      <c r="E62" s="35"/>
      <c r="F62" s="35"/>
    </row>
    <row r="63" spans="1:6" ht="15.95" customHeight="1" thickBot="1">
      <c r="A63" s="21" t="s">
        <v>254</v>
      </c>
      <c r="B63" s="36" t="s">
        <v>194</v>
      </c>
      <c r="C63" s="46">
        <v>55</v>
      </c>
      <c r="D63" s="58">
        <v>55</v>
      </c>
      <c r="E63" s="33"/>
      <c r="F63" s="33"/>
    </row>
    <row r="64" spans="1:6" ht="15.95" customHeight="1" thickBot="1">
      <c r="A64" s="21" t="s">
        <v>255</v>
      </c>
      <c r="B64" s="34" t="s">
        <v>195</v>
      </c>
      <c r="C64" s="46">
        <v>56</v>
      </c>
      <c r="D64" s="58">
        <v>56</v>
      </c>
      <c r="E64" s="35"/>
      <c r="F64" s="35"/>
    </row>
    <row r="65" spans="1:6" ht="15.95" customHeight="1" thickBot="1">
      <c r="A65" s="21" t="s">
        <v>256</v>
      </c>
      <c r="B65" s="36" t="s">
        <v>196</v>
      </c>
      <c r="C65" s="46">
        <v>57</v>
      </c>
      <c r="D65" s="58">
        <v>57</v>
      </c>
      <c r="E65" s="33"/>
      <c r="F65" s="33"/>
    </row>
    <row r="66" spans="1:6" ht="15.95" customHeight="1" thickBot="1">
      <c r="A66" s="21" t="s">
        <v>257</v>
      </c>
      <c r="B66" s="34" t="s">
        <v>197</v>
      </c>
      <c r="C66" s="46">
        <v>58</v>
      </c>
      <c r="D66" s="58">
        <v>58</v>
      </c>
      <c r="E66" s="35"/>
      <c r="F66" s="35"/>
    </row>
    <row r="67" spans="1:6" ht="15.95" customHeight="1" thickBot="1">
      <c r="A67" s="21" t="s">
        <v>258</v>
      </c>
      <c r="B67" s="36" t="s">
        <v>198</v>
      </c>
      <c r="C67" s="46">
        <v>59</v>
      </c>
      <c r="D67" s="58">
        <v>59</v>
      </c>
      <c r="E67" s="33"/>
      <c r="F67" s="33"/>
    </row>
    <row r="68" spans="1:6" ht="15.95" customHeight="1" thickBot="1">
      <c r="A68" s="21" t="s">
        <v>259</v>
      </c>
      <c r="B68" s="34" t="s">
        <v>49</v>
      </c>
      <c r="C68" s="46">
        <v>60</v>
      </c>
      <c r="D68" s="58">
        <v>60</v>
      </c>
      <c r="E68" s="35"/>
      <c r="F68" s="35"/>
    </row>
    <row r="69" spans="1:6" ht="15.95" customHeight="1" thickBot="1">
      <c r="A69" s="44" t="s">
        <v>260</v>
      </c>
      <c r="B69" s="45" t="s">
        <v>50</v>
      </c>
      <c r="C69" s="46">
        <v>61</v>
      </c>
      <c r="D69" s="58">
        <v>61</v>
      </c>
      <c r="E69" s="46"/>
      <c r="F69" s="46"/>
    </row>
    <row r="70" spans="1:6" ht="15.95" customHeight="1" thickBot="1">
      <c r="A70" s="21" t="s">
        <v>261</v>
      </c>
      <c r="B70" s="34" t="s">
        <v>51</v>
      </c>
      <c r="C70" s="46">
        <v>62</v>
      </c>
      <c r="D70" s="58">
        <v>62</v>
      </c>
      <c r="E70" s="35"/>
      <c r="F70" s="35"/>
    </row>
    <row r="71" spans="1:6" ht="15.95" customHeight="1">
      <c r="A71" s="21" t="s">
        <v>262</v>
      </c>
      <c r="B71" s="36" t="s">
        <v>52</v>
      </c>
      <c r="C71" s="46">
        <v>63</v>
      </c>
      <c r="D71" s="58">
        <v>63</v>
      </c>
      <c r="E71" s="33"/>
      <c r="F71" s="33"/>
    </row>
    <row r="72" spans="1:6" ht="14.25">
      <c r="A72" s="1"/>
      <c r="B72" s="1"/>
      <c r="C72" s="1"/>
    </row>
    <row r="73" spans="1:6" ht="14.25">
      <c r="A73" s="1"/>
      <c r="B73" s="1"/>
      <c r="C73" s="1"/>
    </row>
    <row r="74" spans="1:6" ht="14.25">
      <c r="A74" s="1"/>
      <c r="B74" s="1"/>
      <c r="C74" s="1"/>
    </row>
    <row r="75" spans="1:6" ht="14.25">
      <c r="A75" s="49" t="s">
        <v>273</v>
      </c>
      <c r="B75" s="1"/>
      <c r="C75" s="1"/>
    </row>
    <row r="76" spans="1:6" ht="14.25">
      <c r="A76" s="21" t="s">
        <v>146</v>
      </c>
      <c r="B76" s="1"/>
      <c r="C76" s="48">
        <f>D12-(D9+D10+D11)</f>
        <v>-2</v>
      </c>
      <c r="D76" s="48">
        <f t="shared" ref="D76:F76" si="0">D12-(D9+D10+D11)</f>
        <v>-2</v>
      </c>
      <c r="E76" s="48">
        <f t="shared" si="0"/>
        <v>0</v>
      </c>
      <c r="F76" s="48">
        <f t="shared" si="0"/>
        <v>0</v>
      </c>
    </row>
    <row r="77" spans="1:6" ht="14.25">
      <c r="A77" s="21" t="s">
        <v>152</v>
      </c>
      <c r="B77" s="1"/>
      <c r="C77" s="48">
        <f>D17-SUM(D13:D16)</f>
        <v>-17</v>
      </c>
      <c r="D77" s="48">
        <f t="shared" ref="D77:F77" si="1">D17-SUM(D13:D16)</f>
        <v>-17</v>
      </c>
      <c r="E77" s="48">
        <f t="shared" si="1"/>
        <v>0</v>
      </c>
      <c r="F77" s="48">
        <f t="shared" si="1"/>
        <v>0</v>
      </c>
    </row>
    <row r="78" spans="1:6" ht="14.25">
      <c r="A78" s="21" t="s">
        <v>153</v>
      </c>
      <c r="B78" s="1"/>
      <c r="C78" s="48">
        <f>D18-(D12-D17)</f>
        <v>15</v>
      </c>
      <c r="D78" s="48">
        <f t="shared" ref="D78:F78" si="2">D18-(D12-D17)</f>
        <v>15</v>
      </c>
      <c r="E78" s="48">
        <f t="shared" si="2"/>
        <v>0</v>
      </c>
      <c r="F78" s="48">
        <f t="shared" si="2"/>
        <v>0</v>
      </c>
    </row>
    <row r="79" spans="1:6" ht="14.25">
      <c r="A79" s="21" t="s">
        <v>160</v>
      </c>
      <c r="B79" s="1"/>
      <c r="C79" s="48">
        <f>C24-SUM(C19:C23)</f>
        <v>-49</v>
      </c>
      <c r="D79" s="48">
        <f>D24-SUM(D19:D23)</f>
        <v>-49</v>
      </c>
      <c r="E79" s="48">
        <f t="shared" ref="E79:F79" si="3">E24-SUM(E19:E23)</f>
        <v>0</v>
      </c>
      <c r="F79" s="48">
        <f t="shared" si="3"/>
        <v>0</v>
      </c>
    </row>
    <row r="80" spans="1:6" ht="14.25">
      <c r="A80" s="21" t="s">
        <v>166</v>
      </c>
      <c r="B80" s="1"/>
      <c r="C80" s="48">
        <f>C29-SUM(C25:C28)</f>
        <v>-53</v>
      </c>
      <c r="D80" s="48">
        <f>D29-SUM(D25:D28)</f>
        <v>-53</v>
      </c>
      <c r="E80" s="48">
        <f t="shared" ref="E80:F80" si="4">E29-SUM(E25:E28)</f>
        <v>0</v>
      </c>
      <c r="F80" s="48">
        <f t="shared" si="4"/>
        <v>0</v>
      </c>
    </row>
    <row r="81" spans="1:6" ht="14.25">
      <c r="A81" s="21" t="s">
        <v>64</v>
      </c>
      <c r="B81" s="1"/>
      <c r="C81" s="48">
        <f>C30-(C24-C29)</f>
        <v>27</v>
      </c>
      <c r="D81" s="48">
        <f>D30-(D24-D29)</f>
        <v>27</v>
      </c>
      <c r="E81" s="48">
        <f t="shared" ref="E81:F81" si="5">E30-(E24-E29)</f>
        <v>0</v>
      </c>
      <c r="F81" s="48">
        <f t="shared" si="5"/>
        <v>0</v>
      </c>
    </row>
    <row r="82" spans="1:6" ht="14.25">
      <c r="A82" s="21" t="s">
        <v>172</v>
      </c>
      <c r="B82" s="1"/>
      <c r="C82" s="48">
        <f>C34-SUM(C31:C33)</f>
        <v>-46</v>
      </c>
      <c r="D82" s="48">
        <f>D34-SUM(D31:D33)</f>
        <v>-46</v>
      </c>
      <c r="E82" s="48">
        <f t="shared" ref="E82:F82" si="6">E34-SUM(E31:E33)</f>
        <v>0</v>
      </c>
      <c r="F82" s="48">
        <f t="shared" si="6"/>
        <v>0</v>
      </c>
    </row>
    <row r="83" spans="1:6" ht="14.25">
      <c r="A83" s="21" t="s">
        <v>179</v>
      </c>
      <c r="B83" s="1"/>
      <c r="C83" s="48">
        <f>C38-SUM(C35:C37)</f>
        <v>-54</v>
      </c>
      <c r="D83" s="48">
        <f>D38-SUM(D35:D37)</f>
        <v>-54</v>
      </c>
      <c r="E83" s="48">
        <f t="shared" ref="E83:F83" si="7">E38-SUM(E35:E37)</f>
        <v>0</v>
      </c>
      <c r="F83" s="48">
        <f t="shared" si="7"/>
        <v>0</v>
      </c>
    </row>
    <row r="84" spans="1:6" ht="14.25">
      <c r="A84" s="21" t="s">
        <v>180</v>
      </c>
      <c r="B84" s="1"/>
      <c r="C84" s="48">
        <f>C39-(C34-C38)</f>
        <v>35</v>
      </c>
      <c r="D84" s="48">
        <f>D39-(D34-D38)</f>
        <v>35</v>
      </c>
      <c r="E84" s="48">
        <f t="shared" ref="E84:F84" si="8">E39-(E34-E38)</f>
        <v>0</v>
      </c>
      <c r="F84" s="48">
        <f t="shared" si="8"/>
        <v>0</v>
      </c>
    </row>
    <row r="85" spans="1:6" ht="28.5">
      <c r="A85" s="21" t="s">
        <v>280</v>
      </c>
      <c r="B85" s="52" t="s">
        <v>283</v>
      </c>
      <c r="C85" s="48">
        <f>D18-C62</f>
        <v>-44</v>
      </c>
      <c r="D85" s="48" t="e">
        <f>#REF!-D62</f>
        <v>#REF!</v>
      </c>
      <c r="E85" s="48">
        <f t="shared" ref="E85:F85" si="9">E18-E62</f>
        <v>0</v>
      </c>
      <c r="F85" s="48">
        <f t="shared" si="9"/>
        <v>0</v>
      </c>
    </row>
    <row r="86" spans="1:6" ht="14.25">
      <c r="A86" s="1"/>
      <c r="B86" s="1"/>
      <c r="C86" s="1"/>
    </row>
    <row r="87" spans="1:6" ht="14.25">
      <c r="A87" s="1"/>
      <c r="B87" s="1"/>
      <c r="C87" s="1"/>
    </row>
  </sheetData>
  <mergeCells count="1">
    <mergeCell ref="A1:F1"/>
  </mergeCells>
  <phoneticPr fontId="4" type="noConversion"/>
  <pageMargins left="0.75" right="0.75" top="1" bottom="1" header="0.51180555555555596" footer="0.51180555555555596"/>
  <pageSetup paperSize="9" orientation="portrait" r:id="rId1"/>
  <ignoredErrors>
    <ignoredError sqref="D80 D82:E8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D3" sqref="D3"/>
    </sheetView>
  </sheetViews>
  <sheetFormatPr defaultColWidth="9" defaultRowHeight="13.5"/>
  <cols>
    <col min="1" max="1" width="34.25" customWidth="1"/>
    <col min="2" max="2" width="21.25" customWidth="1"/>
    <col min="3" max="3" width="32.875" customWidth="1"/>
    <col min="4" max="4" width="27.875" customWidth="1"/>
    <col min="5" max="5" width="20" customWidth="1"/>
    <col min="6" max="6" width="23.25" customWidth="1"/>
    <col min="7" max="7" width="28.875" customWidth="1"/>
  </cols>
  <sheetData>
    <row r="1" spans="1:6" ht="18.75">
      <c r="A1" s="65" t="s">
        <v>263</v>
      </c>
      <c r="B1" s="66"/>
      <c r="C1" s="66"/>
      <c r="D1" s="66"/>
      <c r="E1" s="66"/>
      <c r="F1" s="66"/>
    </row>
    <row r="2" spans="1:6">
      <c r="A2" s="7" t="s">
        <v>0</v>
      </c>
      <c r="B2" s="7" t="s">
        <v>1</v>
      </c>
      <c r="C2" s="7"/>
      <c r="D2" s="5"/>
      <c r="E2" s="5"/>
      <c r="F2" s="5"/>
    </row>
    <row r="3" spans="1:6" ht="15.95" customHeight="1">
      <c r="A3" s="8" t="s">
        <v>57</v>
      </c>
      <c r="B3" s="9" t="s">
        <v>58</v>
      </c>
      <c r="C3" s="27" t="s">
        <v>286</v>
      </c>
      <c r="D3" s="27" t="s">
        <v>286</v>
      </c>
      <c r="E3" s="64"/>
      <c r="F3" s="64"/>
    </row>
    <row r="4" spans="1:6" ht="15.95" customHeight="1">
      <c r="A4" s="8" t="s">
        <v>218</v>
      </c>
      <c r="B4" s="9" t="s">
        <v>219</v>
      </c>
      <c r="C4" s="24"/>
      <c r="D4" s="24"/>
      <c r="E4" s="24"/>
      <c r="F4" s="24"/>
    </row>
    <row r="5" spans="1:6" ht="15.95" customHeight="1">
      <c r="A5" s="8" t="s">
        <v>55</v>
      </c>
      <c r="B5" s="9" t="s">
        <v>56</v>
      </c>
      <c r="C5" s="28">
        <v>2017</v>
      </c>
      <c r="D5" s="28">
        <v>2016</v>
      </c>
      <c r="E5" s="28"/>
      <c r="F5" s="28"/>
    </row>
    <row r="6" spans="1:6" ht="15.95" customHeight="1">
      <c r="A6" s="8" t="s">
        <v>53</v>
      </c>
      <c r="B6" s="9" t="s">
        <v>54</v>
      </c>
      <c r="C6" s="62">
        <v>43100</v>
      </c>
      <c r="D6" s="62">
        <v>42735</v>
      </c>
      <c r="E6" s="24"/>
      <c r="F6" s="25"/>
    </row>
    <row r="7" spans="1:6" ht="15.95" customHeight="1">
      <c r="A7" s="8" t="s">
        <v>59</v>
      </c>
      <c r="B7" s="9" t="s">
        <v>60</v>
      </c>
      <c r="C7" s="9"/>
      <c r="D7" s="24"/>
      <c r="E7" s="24"/>
      <c r="F7" s="24"/>
    </row>
    <row r="8" spans="1:6" ht="15.95" customHeight="1" thickBot="1">
      <c r="A8" s="10" t="s">
        <v>61</v>
      </c>
      <c r="B8" s="11" t="s">
        <v>62</v>
      </c>
      <c r="C8" s="11"/>
      <c r="D8" s="26"/>
      <c r="E8" s="26"/>
      <c r="F8" s="26"/>
    </row>
    <row r="9" spans="1:6" ht="15.95" customHeight="1" thickBot="1">
      <c r="A9" s="44" t="s">
        <v>199</v>
      </c>
      <c r="B9" s="45" t="s">
        <v>269</v>
      </c>
      <c r="C9" s="63">
        <v>1</v>
      </c>
      <c r="D9" s="46">
        <v>1</v>
      </c>
      <c r="E9" s="46"/>
      <c r="F9" s="46"/>
    </row>
    <row r="10" spans="1:6" ht="15.95" customHeight="1" thickBot="1">
      <c r="A10" s="21" t="s">
        <v>200</v>
      </c>
      <c r="B10" s="34" t="s">
        <v>267</v>
      </c>
      <c r="C10" s="63">
        <v>2</v>
      </c>
      <c r="D10" s="46">
        <v>2</v>
      </c>
      <c r="E10" s="35"/>
      <c r="F10" s="35"/>
    </row>
    <row r="11" spans="1:6" ht="15.95" customHeight="1" thickBot="1">
      <c r="A11" s="21" t="s">
        <v>201</v>
      </c>
      <c r="B11" s="36" t="s">
        <v>226</v>
      </c>
      <c r="C11" s="63">
        <v>3</v>
      </c>
      <c r="D11" s="46">
        <v>3</v>
      </c>
      <c r="E11" s="33"/>
      <c r="F11" s="33"/>
    </row>
    <row r="12" spans="1:6" ht="15.95" customHeight="1" thickBot="1">
      <c r="A12" s="21" t="s">
        <v>202</v>
      </c>
      <c r="B12" s="34" t="s">
        <v>268</v>
      </c>
      <c r="C12" s="63">
        <v>4</v>
      </c>
      <c r="D12" s="46">
        <v>4</v>
      </c>
      <c r="E12" s="35"/>
      <c r="F12" s="35"/>
    </row>
    <row r="13" spans="1:6" ht="15.95" customHeight="1" thickBot="1">
      <c r="A13" s="21" t="s">
        <v>203</v>
      </c>
      <c r="B13" s="36" t="s">
        <v>227</v>
      </c>
      <c r="C13" s="63">
        <v>5</v>
      </c>
      <c r="D13" s="46">
        <v>5</v>
      </c>
      <c r="E13" s="33"/>
      <c r="F13" s="33"/>
    </row>
    <row r="14" spans="1:6" ht="15.95" customHeight="1" thickBot="1">
      <c r="A14" s="21" t="s">
        <v>204</v>
      </c>
      <c r="B14" s="34" t="s">
        <v>228</v>
      </c>
      <c r="C14" s="63">
        <v>6</v>
      </c>
      <c r="D14" s="46">
        <v>6</v>
      </c>
      <c r="E14" s="35"/>
      <c r="F14" s="35"/>
    </row>
    <row r="15" spans="1:6" ht="15.95" customHeight="1" thickBot="1">
      <c r="A15" s="21" t="s">
        <v>205</v>
      </c>
      <c r="B15" s="36" t="s">
        <v>229</v>
      </c>
      <c r="C15" s="63">
        <v>7</v>
      </c>
      <c r="D15" s="46">
        <v>7</v>
      </c>
      <c r="E15" s="33"/>
      <c r="F15" s="33"/>
    </row>
    <row r="16" spans="1:6" ht="15.95" customHeight="1" thickBot="1">
      <c r="A16" s="21" t="s">
        <v>206</v>
      </c>
      <c r="B16" s="34" t="s">
        <v>230</v>
      </c>
      <c r="C16" s="63">
        <v>8</v>
      </c>
      <c r="D16" s="46">
        <v>8</v>
      </c>
      <c r="E16" s="35"/>
      <c r="F16" s="35"/>
    </row>
    <row r="17" spans="1:6" ht="15.95" customHeight="1" thickBot="1">
      <c r="A17" s="21" t="s">
        <v>207</v>
      </c>
      <c r="B17" s="45" t="s">
        <v>270</v>
      </c>
      <c r="C17" s="63">
        <v>9</v>
      </c>
      <c r="D17" s="46">
        <v>9</v>
      </c>
      <c r="E17" s="33"/>
      <c r="F17" s="33"/>
    </row>
    <row r="18" spans="1:6" ht="15.95" customHeight="1" thickBot="1">
      <c r="A18" s="21" t="s">
        <v>208</v>
      </c>
      <c r="B18" s="34" t="s">
        <v>9</v>
      </c>
      <c r="C18" s="63">
        <v>10</v>
      </c>
      <c r="D18" s="46">
        <v>10</v>
      </c>
      <c r="E18" s="35"/>
      <c r="F18" s="35"/>
    </row>
    <row r="19" spans="1:6" ht="15.95" customHeight="1" thickBot="1">
      <c r="A19" s="21" t="s">
        <v>209</v>
      </c>
      <c r="B19" s="36" t="s">
        <v>10</v>
      </c>
      <c r="C19" s="63">
        <v>11</v>
      </c>
      <c r="D19" s="46">
        <v>11</v>
      </c>
      <c r="E19" s="33"/>
      <c r="F19" s="33"/>
    </row>
    <row r="20" spans="1:6" ht="15.95" customHeight="1" thickBot="1">
      <c r="A20" s="21" t="s">
        <v>210</v>
      </c>
      <c r="B20" s="34" t="s">
        <v>11</v>
      </c>
      <c r="C20" s="63">
        <v>12</v>
      </c>
      <c r="D20" s="46">
        <v>12</v>
      </c>
      <c r="E20" s="35"/>
      <c r="F20" s="35"/>
    </row>
    <row r="21" spans="1:6" ht="15.95" customHeight="1" thickBot="1">
      <c r="A21" s="47" t="s">
        <v>211</v>
      </c>
      <c r="B21" s="36" t="s">
        <v>12</v>
      </c>
      <c r="C21" s="63">
        <v>13</v>
      </c>
      <c r="D21" s="46">
        <v>13</v>
      </c>
      <c r="E21" s="33"/>
      <c r="F21" s="33"/>
    </row>
    <row r="22" spans="1:6" ht="15.95" customHeight="1" thickBot="1">
      <c r="A22" s="21" t="s">
        <v>212</v>
      </c>
      <c r="B22" s="34" t="s">
        <v>13</v>
      </c>
      <c r="C22" s="63">
        <v>14</v>
      </c>
      <c r="D22" s="46">
        <v>14</v>
      </c>
      <c r="E22" s="35"/>
      <c r="F22" s="35"/>
    </row>
    <row r="23" spans="1:6" ht="15.95" customHeight="1" thickBot="1">
      <c r="A23" s="21" t="s">
        <v>213</v>
      </c>
      <c r="B23" s="36" t="s">
        <v>14</v>
      </c>
      <c r="C23" s="63">
        <v>15</v>
      </c>
      <c r="D23" s="46">
        <v>15</v>
      </c>
      <c r="E23" s="33"/>
      <c r="F23" s="33"/>
    </row>
    <row r="24" spans="1:6" ht="15.95" customHeight="1" thickBot="1">
      <c r="A24" s="21" t="s">
        <v>214</v>
      </c>
      <c r="B24" s="34" t="s">
        <v>15</v>
      </c>
      <c r="C24" s="63">
        <v>16</v>
      </c>
      <c r="D24" s="46">
        <v>16</v>
      </c>
      <c r="E24" s="35"/>
      <c r="F24" s="35"/>
    </row>
    <row r="25" spans="1:6" ht="15.95" customHeight="1" thickBot="1">
      <c r="A25" s="21" t="s">
        <v>215</v>
      </c>
      <c r="B25" s="36" t="s">
        <v>16</v>
      </c>
      <c r="C25" s="63">
        <v>17</v>
      </c>
      <c r="D25" s="46">
        <v>17</v>
      </c>
      <c r="E25" s="33"/>
      <c r="F25" s="33"/>
    </row>
    <row r="26" spans="1:6" ht="15.95" customHeight="1" thickBot="1">
      <c r="A26" s="21" t="s">
        <v>216</v>
      </c>
      <c r="B26" s="34" t="s">
        <v>17</v>
      </c>
      <c r="C26" s="63">
        <v>18</v>
      </c>
      <c r="D26" s="46">
        <v>18</v>
      </c>
      <c r="E26" s="35"/>
      <c r="F26" s="35"/>
    </row>
    <row r="27" spans="1:6" ht="15.95" customHeight="1">
      <c r="A27" s="21" t="s">
        <v>217</v>
      </c>
      <c r="B27" s="36" t="s">
        <v>18</v>
      </c>
      <c r="C27" s="63">
        <v>19</v>
      </c>
      <c r="D27" s="46">
        <v>19</v>
      </c>
      <c r="E27" s="33"/>
      <c r="F27" s="33"/>
    </row>
    <row r="28" spans="1:6" ht="14.25">
      <c r="A28" s="1"/>
      <c r="B28" s="1"/>
      <c r="C28" s="1"/>
    </row>
    <row r="29" spans="1:6" ht="14.25">
      <c r="A29" s="1"/>
      <c r="B29" s="1"/>
      <c r="C29" s="1"/>
    </row>
    <row r="30" spans="1:6" ht="14.25">
      <c r="A30" s="53" t="s">
        <v>278</v>
      </c>
      <c r="B30" s="1"/>
      <c r="C30" s="1"/>
      <c r="D30" s="50" t="s">
        <v>279</v>
      </c>
    </row>
    <row r="31" spans="1:6" ht="14.25">
      <c r="A31" s="21" t="s">
        <v>209</v>
      </c>
      <c r="B31" s="1"/>
      <c r="C31" s="48">
        <f>C19-(C9-C10-C11-C12-C13-C14-C15+C16+C17+C18)</f>
        <v>10</v>
      </c>
      <c r="D31" s="48">
        <f>D19-(D9-D10-D11-D12-D13-D14-D15+D16+D17+D18)</f>
        <v>10</v>
      </c>
      <c r="E31" s="48">
        <f>E19-(E9-E10-E11-E12-E13-E14-E15+E16+E17+E18)</f>
        <v>0</v>
      </c>
      <c r="F31" s="48">
        <f>F19-(F9-F10-F11-F12-F13-F14-F15+F16+F17+F18)</f>
        <v>0</v>
      </c>
    </row>
    <row r="32" spans="1:6" ht="14.25">
      <c r="A32" s="21" t="s">
        <v>213</v>
      </c>
      <c r="B32" s="1"/>
      <c r="C32" s="48">
        <f>C23-(C19+C20-C21)</f>
        <v>5</v>
      </c>
      <c r="D32" s="48">
        <f>D23-(D19+D20-D21)</f>
        <v>5</v>
      </c>
      <c r="E32" s="48">
        <f>E23-(E19+E20-E21)</f>
        <v>0</v>
      </c>
      <c r="F32" s="48">
        <f>F23-(F19+F20-F21)</f>
        <v>0</v>
      </c>
    </row>
    <row r="33" spans="1:6" ht="14.25">
      <c r="A33" s="21" t="s">
        <v>215</v>
      </c>
      <c r="B33" s="1"/>
      <c r="C33" s="48">
        <f>C25-(C23-C24)</f>
        <v>18</v>
      </c>
      <c r="D33" s="48">
        <f>D25-(D23-D24)</f>
        <v>18</v>
      </c>
      <c r="E33" s="48">
        <f>E25-(E23-E24)</f>
        <v>0</v>
      </c>
      <c r="F33" s="48">
        <f>F25-(F23-F24)</f>
        <v>0</v>
      </c>
    </row>
    <row r="35" spans="1:6" ht="48.75" customHeight="1"/>
    <row r="36" spans="1:6" ht="20.25" customHeight="1"/>
    <row r="37" spans="1:6" ht="24.95" customHeight="1"/>
    <row r="38" spans="1:6" ht="24.95" customHeight="1"/>
    <row r="39" spans="1:6" ht="24.95" customHeight="1"/>
    <row r="42" spans="1:6" s="55" customFormat="1" ht="51.75" customHeight="1"/>
  </sheetData>
  <mergeCells count="1">
    <mergeCell ref="A1:F1"/>
  </mergeCells>
  <phoneticPr fontId="4" type="noConversion"/>
  <pageMargins left="0.75" right="0.75" top="1" bottom="1" header="0.51180555555555596" footer="0.5118055555555559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G14"/>
  <sheetViews>
    <sheetView workbookViewId="0">
      <selection activeCell="A2" sqref="A2:G15"/>
    </sheetView>
  </sheetViews>
  <sheetFormatPr defaultRowHeight="13.5"/>
  <cols>
    <col min="1" max="1" width="24.75" customWidth="1"/>
    <col min="2" max="2" width="25.375" customWidth="1"/>
    <col min="4" max="4" width="19" customWidth="1"/>
  </cols>
  <sheetData>
    <row r="2" spans="1:7" ht="14.25">
      <c r="A2" s="1"/>
      <c r="B2" s="1"/>
      <c r="C2" s="1"/>
    </row>
    <row r="3" spans="1:7" ht="45">
      <c r="A3" s="14" t="s">
        <v>221</v>
      </c>
      <c r="B3" s="69" t="s">
        <v>271</v>
      </c>
      <c r="C3" s="69"/>
      <c r="D3" s="69"/>
      <c r="E3" s="69"/>
      <c r="F3" s="69"/>
      <c r="G3" s="69"/>
    </row>
    <row r="4" spans="1:7" ht="14.25">
      <c r="A4" s="5"/>
      <c r="B4" s="16" t="s">
        <v>222</v>
      </c>
      <c r="C4" s="16"/>
      <c r="D4" s="16" t="s">
        <v>223</v>
      </c>
      <c r="E4" s="17" t="s">
        <v>224</v>
      </c>
      <c r="F4" s="17" t="s">
        <v>231</v>
      </c>
      <c r="G4" s="17" t="s">
        <v>225</v>
      </c>
    </row>
    <row r="5" spans="1:7" ht="20.25">
      <c r="A5" s="15">
        <f>非上市新版资产负债表!C5</f>
        <v>2017</v>
      </c>
      <c r="B5" s="23"/>
      <c r="C5" s="23"/>
      <c r="D5" s="23"/>
      <c r="E5" s="23">
        <f>非上市新版资产负债表!C39-非上市新版资产负债表!C61-非上市新版资产负债表!C67</f>
        <v>-81</v>
      </c>
      <c r="F5" s="23" t="e">
        <f>非上市新版现金流量表!#REF!-非上市新版现金流量表!#REF!-非上市新版现金流量表!#REF!</f>
        <v>#REF!</v>
      </c>
      <c r="G5" s="23">
        <f>非上市新版现金流量表!D44-非上市新版利润及利润分配表!D25</f>
        <v>19</v>
      </c>
    </row>
    <row r="6" spans="1:7" ht="20.25">
      <c r="A6" s="15">
        <f>非上市新版资产负债表!E5</f>
        <v>0</v>
      </c>
      <c r="B6" s="23">
        <f>非上市新版资产负债表!E66-非上市新版资产负债表!D66-非上市新版利润及利润分配表!E25</f>
        <v>-58</v>
      </c>
      <c r="C6" s="23"/>
      <c r="D6" s="23">
        <f>非上市新版资产负债表!E9-非上市新版资产负债表!C9-非上市新版现金流量表!E71</f>
        <v>-1</v>
      </c>
      <c r="E6" s="23">
        <f>非上市新版资产负债表!E39-非上市新版资产负债表!E61-非上市新版资产负债表!E67</f>
        <v>0</v>
      </c>
      <c r="F6" s="23">
        <f>非上市新版现金流量表!E12-非上市新版现金流量表!E17-非上市新版现金流量表!E18</f>
        <v>0</v>
      </c>
      <c r="G6" s="23">
        <f>非上市新版现金流量表!E44-非上市新版利润及利润分配表!E25</f>
        <v>0</v>
      </c>
    </row>
    <row r="7" spans="1:7" ht="20.25">
      <c r="A7" s="15">
        <f>非上市新版资产负债表!F5</f>
        <v>0</v>
      </c>
      <c r="B7" s="23">
        <f>非上市新版资产负债表!F66-非上市新版资产负债表!E66-非上市新版利润及利润分配表!F25</f>
        <v>0</v>
      </c>
      <c r="C7" s="23"/>
      <c r="D7" s="23"/>
      <c r="E7" s="23">
        <f>非上市新版资产负债表!F39-非上市新版资产负债表!F61-非上市新版资产负债表!F67</f>
        <v>0</v>
      </c>
      <c r="F7" s="23">
        <f>非上市新版现金流量表!F12-非上市新版现金流量表!F17-非上市新版现金流量表!F18</f>
        <v>0</v>
      </c>
      <c r="G7" s="23">
        <f>非上市新版现金流量表!F44-非上市新版利润及利润分配表!F25</f>
        <v>0</v>
      </c>
    </row>
    <row r="8" spans="1:7" ht="14.25">
      <c r="A8" s="12"/>
      <c r="B8" s="12"/>
      <c r="C8" s="12"/>
      <c r="D8" s="13"/>
      <c r="E8" s="13"/>
      <c r="F8" s="13"/>
      <c r="G8" s="13"/>
    </row>
    <row r="9" spans="1:7" ht="14.25">
      <c r="A9" s="1"/>
      <c r="B9" s="1"/>
      <c r="C9" s="1"/>
    </row>
    <row r="10" spans="1:7" ht="81">
      <c r="A10" s="14" t="s">
        <v>221</v>
      </c>
      <c r="B10" s="60" t="s">
        <v>281</v>
      </c>
      <c r="C10" s="54" t="s">
        <v>284</v>
      </c>
      <c r="D10" s="61" t="s">
        <v>282</v>
      </c>
      <c r="E10" s="54" t="s">
        <v>285</v>
      </c>
      <c r="F10" s="54"/>
      <c r="G10" s="55"/>
    </row>
    <row r="11" spans="1:7" ht="14.25">
      <c r="A11" s="24">
        <v>2014</v>
      </c>
      <c r="B11" s="1"/>
      <c r="C11" s="1">
        <f>非上市新版利润及利润分配表!C25-非上市新版现金流量表!C44</f>
        <v>-19</v>
      </c>
      <c r="D11">
        <f>非上市新版资产负债表!C9-非上市新版现金流量表!C71</f>
        <v>-62</v>
      </c>
      <c r="E11">
        <f>非上市新版利润及利润分配表!C14-非上市新版现金流量表!C54</f>
        <v>-40</v>
      </c>
    </row>
    <row r="12" spans="1:7" ht="14.25">
      <c r="A12" s="24">
        <v>2015</v>
      </c>
      <c r="B12" s="57">
        <f>非上市新版利润及利润分配表!D25-(非上市新版资产负债表!D66-非上市新版资产负债表!C66)</f>
        <v>17</v>
      </c>
      <c r="C12" s="57">
        <f>非上市新版利润及利润分配表!D25-非上市新版现金流量表!D44</f>
        <v>-19</v>
      </c>
      <c r="D12">
        <f>非上市新版资产负债表!D9-非上市新版现金流量表!D71</f>
        <v>-62</v>
      </c>
      <c r="E12" s="48">
        <f>非上市新版利润及利润分配表!D14-非上市新版现金流量表!D54</f>
        <v>-40</v>
      </c>
    </row>
    <row r="13" spans="1:7" ht="14.25">
      <c r="A13" s="24">
        <v>2016</v>
      </c>
      <c r="B13" s="57">
        <f>非上市新版利润及利润分配表!E25-(非上市新版资产负债表!E66-非上市新版资产负债表!D66)</f>
        <v>58</v>
      </c>
      <c r="C13" s="48">
        <f>非上市新版利润及利润分配表!E25-非上市新版现金流量表!E44</f>
        <v>0</v>
      </c>
      <c r="D13">
        <f>非上市新版资产负债表!E9-非上市新版现金流量表!E71</f>
        <v>0</v>
      </c>
      <c r="E13" s="48">
        <f>非上市新版利润及利润分配表!E14-非上市新版现金流量表!E54</f>
        <v>0</v>
      </c>
    </row>
    <row r="14" spans="1:7" ht="14.25">
      <c r="A14" s="24">
        <v>2017</v>
      </c>
      <c r="B14" s="57">
        <f>非上市新版利润及利润分配表!F25-(非上市新版资产负债表!F66-非上市新版资产负债表!E66)</f>
        <v>0</v>
      </c>
      <c r="C14" s="48">
        <f>非上市新版利润及利润分配表!F25-非上市新版现金流量表!F44</f>
        <v>0</v>
      </c>
      <c r="D14">
        <f>非上市新版资产负债表!F9-非上市新版现金流量表!F71</f>
        <v>0</v>
      </c>
      <c r="E14" s="48">
        <f>非上市新版利润及利润分配表!F14-非上市新版现金流量表!F54</f>
        <v>0</v>
      </c>
    </row>
  </sheetData>
  <mergeCells count="1">
    <mergeCell ref="B3:G3"/>
  </mergeCells>
  <phoneticPr fontId="4" type="noConversion"/>
  <conditionalFormatting sqref="B5:G7">
    <cfRule type="cellIs" dxfId="0" priority="1" operator="notBetween">
      <formula>0</formula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非上市新版资产负债表</vt:lpstr>
      <vt:lpstr>非上市新版现金流量表</vt:lpstr>
      <vt:lpstr>非上市新版利润及利润分配表</vt:lpstr>
      <vt:lpstr>三表核验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uniocredit</dc:creator>
  <cp:lastModifiedBy>Administrator</cp:lastModifiedBy>
  <dcterms:created xsi:type="dcterms:W3CDTF">2016-08-12T10:11:00Z</dcterms:created>
  <dcterms:modified xsi:type="dcterms:W3CDTF">2018-08-09T06:21:23Z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